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S:\Election 2018\Primary Election\Official Results from Political Parties\"/>
    </mc:Choice>
  </mc:AlternateContent>
  <bookViews>
    <workbookView xWindow="0" yWindow="45" windowWidth="15960" windowHeight="18075" activeTab="1"/>
  </bookViews>
  <sheets>
    <sheet name="Export Summary" sheetId="1" r:id="rId1"/>
    <sheet name="Summary" sheetId="2" r:id="rId2"/>
    <sheet name="Autauga" sheetId="3" r:id="rId3"/>
    <sheet name="Baldwin" sheetId="4" r:id="rId4"/>
    <sheet name="Barbour" sheetId="5" r:id="rId5"/>
    <sheet name="Bibb" sheetId="6" r:id="rId6"/>
    <sheet name="Blount" sheetId="7" r:id="rId7"/>
    <sheet name="Bullock" sheetId="8" r:id="rId8"/>
    <sheet name="Butler" sheetId="9" r:id="rId9"/>
    <sheet name="Calhoun" sheetId="10" r:id="rId10"/>
    <sheet name="Chambers" sheetId="11" r:id="rId11"/>
    <sheet name="Cherokee" sheetId="12" r:id="rId12"/>
    <sheet name="Chilton" sheetId="13" r:id="rId13"/>
    <sheet name="Choctaw" sheetId="14" r:id="rId14"/>
    <sheet name="Clarke" sheetId="15" r:id="rId15"/>
    <sheet name="Clay" sheetId="16" r:id="rId16"/>
    <sheet name="Cleburne" sheetId="17" r:id="rId17"/>
    <sheet name="Coffee" sheetId="18" r:id="rId18"/>
    <sheet name="Colbert" sheetId="19" r:id="rId19"/>
    <sheet name="Conecuh" sheetId="20" r:id="rId20"/>
    <sheet name="Coosa" sheetId="21" r:id="rId21"/>
    <sheet name="Covington" sheetId="22" r:id="rId22"/>
    <sheet name="Crenshaw" sheetId="23" r:id="rId23"/>
    <sheet name="Cullman" sheetId="24" r:id="rId24"/>
    <sheet name="Dale" sheetId="25" r:id="rId25"/>
    <sheet name="Dallas" sheetId="26" r:id="rId26"/>
    <sheet name="DeKalb" sheetId="27" r:id="rId27"/>
    <sheet name="Elmore" sheetId="28" r:id="rId28"/>
    <sheet name="Escambia" sheetId="29" r:id="rId29"/>
    <sheet name="Etowah" sheetId="30" r:id="rId30"/>
    <sheet name="Fayette" sheetId="31" r:id="rId31"/>
    <sheet name="Franklin" sheetId="32" r:id="rId32"/>
    <sheet name="Geneva" sheetId="33" r:id="rId33"/>
    <sheet name="Greene" sheetId="34" r:id="rId34"/>
    <sheet name="Hale" sheetId="35" r:id="rId35"/>
    <sheet name="Henry" sheetId="36" r:id="rId36"/>
    <sheet name="Houston" sheetId="37" r:id="rId37"/>
    <sheet name="Jackson" sheetId="38" r:id="rId38"/>
    <sheet name="Jefferson" sheetId="39" r:id="rId39"/>
    <sheet name="Lamar" sheetId="40" r:id="rId40"/>
    <sheet name="Lauderdale" sheetId="41" r:id="rId41"/>
    <sheet name="Lawrence" sheetId="42" r:id="rId42"/>
    <sheet name="Lee" sheetId="43" r:id="rId43"/>
    <sheet name="Limestone" sheetId="44" r:id="rId44"/>
    <sheet name="Lowndes" sheetId="45" r:id="rId45"/>
    <sheet name="Macon" sheetId="46" r:id="rId46"/>
    <sheet name="Madison" sheetId="47" r:id="rId47"/>
    <sheet name="Marengo" sheetId="48" r:id="rId48"/>
    <sheet name="Marion" sheetId="49" r:id="rId49"/>
    <sheet name="Marshall" sheetId="50" r:id="rId50"/>
    <sheet name="Mobile" sheetId="51" r:id="rId51"/>
    <sheet name="Monroe" sheetId="52" r:id="rId52"/>
    <sheet name="Montgomery" sheetId="53" r:id="rId53"/>
    <sheet name="Morgan" sheetId="54" r:id="rId54"/>
    <sheet name="Perry" sheetId="55" r:id="rId55"/>
    <sheet name="Pickens" sheetId="56" r:id="rId56"/>
    <sheet name="Pike" sheetId="57" r:id="rId57"/>
    <sheet name="Randolph" sheetId="58" r:id="rId58"/>
    <sheet name="Russell" sheetId="59" r:id="rId59"/>
    <sheet name="St. Clair" sheetId="60" r:id="rId60"/>
    <sheet name="Shelby" sheetId="61" r:id="rId61"/>
    <sheet name="Sumter" sheetId="62" r:id="rId62"/>
    <sheet name="Talladega" sheetId="63" r:id="rId63"/>
    <sheet name="Tallapoosa" sheetId="64" r:id="rId64"/>
    <sheet name="Tuscaloosa" sheetId="65" r:id="rId65"/>
    <sheet name="Walker" sheetId="66" r:id="rId66"/>
    <sheet name="Washington" sheetId="67" r:id="rId67"/>
    <sheet name="Wilcox" sheetId="68" r:id="rId68"/>
    <sheet name="Winston" sheetId="69" r:id="rId69"/>
  </sheets>
  <calcPr calcId="152511"/>
</workbook>
</file>

<file path=xl/calcChain.xml><?xml version="1.0" encoding="utf-8"?>
<calcChain xmlns="http://schemas.openxmlformats.org/spreadsheetml/2006/main">
  <c r="C99" i="69" l="1"/>
  <c r="D98" i="69" s="1"/>
  <c r="C94" i="69"/>
  <c r="D93" i="69"/>
  <c r="D92" i="69"/>
  <c r="D94" i="69" s="1"/>
  <c r="C89" i="69"/>
  <c r="D88" i="69" s="1"/>
  <c r="D86" i="69"/>
  <c r="C82" i="69"/>
  <c r="C76" i="69"/>
  <c r="D75" i="69" s="1"/>
  <c r="D74" i="69"/>
  <c r="D73" i="69"/>
  <c r="C70" i="69"/>
  <c r="D69" i="69" s="1"/>
  <c r="C65" i="69"/>
  <c r="D64" i="69"/>
  <c r="D63" i="69"/>
  <c r="D65" i="69" s="1"/>
  <c r="C60" i="69"/>
  <c r="D59" i="69" s="1"/>
  <c r="D57" i="69"/>
  <c r="C54" i="69"/>
  <c r="D52" i="69" s="1"/>
  <c r="D53" i="69"/>
  <c r="C49" i="69"/>
  <c r="D48" i="69" s="1"/>
  <c r="D47" i="69"/>
  <c r="D49" i="69" s="1"/>
  <c r="C44" i="69"/>
  <c r="D42" i="69" s="1"/>
  <c r="D43" i="69"/>
  <c r="C38" i="69"/>
  <c r="D37" i="69"/>
  <c r="D36" i="69"/>
  <c r="D38" i="69" s="1"/>
  <c r="C33" i="69"/>
  <c r="C27" i="69"/>
  <c r="D26" i="69" s="1"/>
  <c r="D25" i="69"/>
  <c r="D27" i="69" s="1"/>
  <c r="L22" i="69"/>
  <c r="K22" i="69"/>
  <c r="G22" i="69"/>
  <c r="H19" i="69" s="1"/>
  <c r="H22" i="69" s="1"/>
  <c r="C22" i="69"/>
  <c r="D20" i="69" s="1"/>
  <c r="L21" i="69"/>
  <c r="H21" i="69"/>
  <c r="D21" i="69"/>
  <c r="L20" i="69"/>
  <c r="H20" i="69"/>
  <c r="D19" i="69"/>
  <c r="K17" i="69"/>
  <c r="G16" i="69"/>
  <c r="H15" i="69"/>
  <c r="C15" i="69"/>
  <c r="D14" i="69" s="1"/>
  <c r="H14" i="69"/>
  <c r="H16" i="69" s="1"/>
  <c r="K12" i="69"/>
  <c r="L10" i="69" s="1"/>
  <c r="L12" i="69" s="1"/>
  <c r="L11" i="69"/>
  <c r="G11" i="69"/>
  <c r="C9" i="69"/>
  <c r="D7" i="69" s="1"/>
  <c r="K7" i="69"/>
  <c r="G6" i="69"/>
  <c r="D6" i="69"/>
  <c r="H5" i="69"/>
  <c r="D5" i="69"/>
  <c r="H4" i="69"/>
  <c r="H6" i="69" s="1"/>
  <c r="C99" i="68"/>
  <c r="D98" i="68" s="1"/>
  <c r="D97" i="68"/>
  <c r="D94" i="68"/>
  <c r="C94" i="68"/>
  <c r="D92" i="68" s="1"/>
  <c r="D93" i="68"/>
  <c r="C89" i="68"/>
  <c r="D85" i="68" s="1"/>
  <c r="D87" i="68"/>
  <c r="D86" i="68"/>
  <c r="C82" i="68"/>
  <c r="D81" i="68" s="1"/>
  <c r="D80" i="68"/>
  <c r="D79" i="68"/>
  <c r="D82" i="68" s="1"/>
  <c r="C76" i="68"/>
  <c r="C70" i="68"/>
  <c r="D69" i="68" s="1"/>
  <c r="D68" i="68"/>
  <c r="D70" i="68" s="1"/>
  <c r="D65" i="68"/>
  <c r="C65" i="68"/>
  <c r="D64" i="68"/>
  <c r="D63" i="68"/>
  <c r="C60" i="68"/>
  <c r="D59" i="68" s="1"/>
  <c r="D58" i="68"/>
  <c r="D57" i="68"/>
  <c r="C54" i="68"/>
  <c r="D53" i="68" s="1"/>
  <c r="C49" i="68"/>
  <c r="D48" i="68"/>
  <c r="D47" i="68"/>
  <c r="D49" i="68" s="1"/>
  <c r="C44" i="68"/>
  <c r="D43" i="68" s="1"/>
  <c r="D41" i="68"/>
  <c r="C38" i="68"/>
  <c r="D36" i="68" s="1"/>
  <c r="D37" i="68"/>
  <c r="C33" i="68"/>
  <c r="D32" i="68" s="1"/>
  <c r="D31" i="68"/>
  <c r="D30" i="68"/>
  <c r="C27" i="68"/>
  <c r="C22" i="68"/>
  <c r="D21" i="68"/>
  <c r="D20" i="68"/>
  <c r="D19" i="68"/>
  <c r="D18" i="68"/>
  <c r="D22" i="68" s="1"/>
  <c r="C15" i="68"/>
  <c r="D14" i="68" s="1"/>
  <c r="D12" i="68"/>
  <c r="C9" i="68"/>
  <c r="D7" i="68" s="1"/>
  <c r="D8" i="68"/>
  <c r="C99" i="67"/>
  <c r="D98" i="67"/>
  <c r="D97" i="67"/>
  <c r="D99" i="67" s="1"/>
  <c r="C94" i="67"/>
  <c r="D93" i="67" s="1"/>
  <c r="C89" i="67"/>
  <c r="D86" i="67" s="1"/>
  <c r="D88" i="67"/>
  <c r="D87" i="67"/>
  <c r="D85" i="67"/>
  <c r="C82" i="67"/>
  <c r="D81" i="67"/>
  <c r="D80" i="67"/>
  <c r="D79" i="67"/>
  <c r="D82" i="67" s="1"/>
  <c r="D76" i="67"/>
  <c r="C76" i="67"/>
  <c r="D73" i="67" s="1"/>
  <c r="D75" i="67"/>
  <c r="D74" i="67"/>
  <c r="C70" i="67"/>
  <c r="D69" i="67"/>
  <c r="D68" i="67"/>
  <c r="D70" i="67" s="1"/>
  <c r="C65" i="67"/>
  <c r="D64" i="67" s="1"/>
  <c r="C60" i="67"/>
  <c r="D57" i="67" s="1"/>
  <c r="D60" i="67" s="1"/>
  <c r="D59" i="67"/>
  <c r="D58" i="67"/>
  <c r="C54" i="67"/>
  <c r="D53" i="67" s="1"/>
  <c r="D52" i="67"/>
  <c r="D54" i="67" s="1"/>
  <c r="C49" i="67"/>
  <c r="D47" i="67" s="1"/>
  <c r="D48" i="67"/>
  <c r="C44" i="67"/>
  <c r="D43" i="67" s="1"/>
  <c r="D42" i="67"/>
  <c r="D44" i="67" s="1"/>
  <c r="D41" i="67"/>
  <c r="C38" i="67"/>
  <c r="C33" i="67"/>
  <c r="D32" i="67"/>
  <c r="D31" i="67"/>
  <c r="D30" i="67"/>
  <c r="D33" i="67" s="1"/>
  <c r="D27" i="67"/>
  <c r="C27" i="67"/>
  <c r="D26" i="67"/>
  <c r="D25" i="67"/>
  <c r="C22" i="67"/>
  <c r="D18" i="67" s="1"/>
  <c r="D20" i="67"/>
  <c r="D19" i="67"/>
  <c r="C15" i="67"/>
  <c r="D14" i="67" s="1"/>
  <c r="D13" i="67"/>
  <c r="D15" i="67" s="1"/>
  <c r="D12" i="67"/>
  <c r="C9" i="67"/>
  <c r="C99" i="66"/>
  <c r="D97" i="66" s="1"/>
  <c r="D99" i="66" s="1"/>
  <c r="D98" i="66"/>
  <c r="C94" i="66"/>
  <c r="D93" i="66"/>
  <c r="D92" i="66"/>
  <c r="D94" i="66" s="1"/>
  <c r="C89" i="66"/>
  <c r="D87" i="66" s="1"/>
  <c r="D88" i="66"/>
  <c r="C82" i="66"/>
  <c r="D81" i="66" s="1"/>
  <c r="D80" i="66"/>
  <c r="D79" i="66"/>
  <c r="D82" i="66" s="1"/>
  <c r="C76" i="66"/>
  <c r="D75" i="66" s="1"/>
  <c r="D74" i="66"/>
  <c r="D73" i="66"/>
  <c r="C70" i="66"/>
  <c r="D68" i="66" s="1"/>
  <c r="D70" i="66" s="1"/>
  <c r="D69" i="66"/>
  <c r="C65" i="66"/>
  <c r="D64" i="66"/>
  <c r="D63" i="66"/>
  <c r="D65" i="66" s="1"/>
  <c r="C60" i="66"/>
  <c r="D58" i="66" s="1"/>
  <c r="D59" i="66"/>
  <c r="C54" i="66"/>
  <c r="D52" i="66" s="1"/>
  <c r="D54" i="66" s="1"/>
  <c r="D53" i="66"/>
  <c r="C49" i="66"/>
  <c r="C44" i="66"/>
  <c r="D43" i="66"/>
  <c r="D42" i="66"/>
  <c r="D41" i="66"/>
  <c r="D44" i="66" s="1"/>
  <c r="D38" i="66"/>
  <c r="C38" i="66"/>
  <c r="D37" i="66"/>
  <c r="D36" i="66"/>
  <c r="C33" i="66"/>
  <c r="D32" i="66" s="1"/>
  <c r="D31" i="66"/>
  <c r="D30" i="66"/>
  <c r="D33" i="66" s="1"/>
  <c r="K28" i="66"/>
  <c r="L27" i="66" s="1"/>
  <c r="C27" i="66"/>
  <c r="L26" i="66"/>
  <c r="D26" i="66"/>
  <c r="D25" i="66"/>
  <c r="D27" i="66" s="1"/>
  <c r="K23" i="66"/>
  <c r="L22" i="66" s="1"/>
  <c r="C22" i="66"/>
  <c r="D19" i="66" s="1"/>
  <c r="L21" i="66"/>
  <c r="L23" i="66" s="1"/>
  <c r="D21" i="66"/>
  <c r="D20" i="66"/>
  <c r="K18" i="66"/>
  <c r="L16" i="66" s="1"/>
  <c r="L18" i="66" s="1"/>
  <c r="L17" i="66"/>
  <c r="C15" i="66"/>
  <c r="K13" i="66"/>
  <c r="L12" i="66"/>
  <c r="L11" i="66"/>
  <c r="H11" i="66"/>
  <c r="G11" i="66"/>
  <c r="L10" i="66"/>
  <c r="L13" i="66" s="1"/>
  <c r="H10" i="66"/>
  <c r="H9" i="66"/>
  <c r="C9" i="66"/>
  <c r="D8" i="66"/>
  <c r="L7" i="66"/>
  <c r="K7" i="66"/>
  <c r="D7" i="66"/>
  <c r="L6" i="66"/>
  <c r="G6" i="66"/>
  <c r="H4" i="66" s="1"/>
  <c r="H6" i="66" s="1"/>
  <c r="D6" i="66"/>
  <c r="L5" i="66"/>
  <c r="H5" i="66"/>
  <c r="D5" i="66"/>
  <c r="L4" i="66"/>
  <c r="D4" i="66"/>
  <c r="D9" i="66" s="1"/>
  <c r="C99" i="65"/>
  <c r="D98" i="65"/>
  <c r="D97" i="65"/>
  <c r="D99" i="65" s="1"/>
  <c r="C94" i="65"/>
  <c r="D93" i="65" s="1"/>
  <c r="C89" i="65"/>
  <c r="D86" i="65" s="1"/>
  <c r="D88" i="65"/>
  <c r="D87" i="65"/>
  <c r="C82" i="65"/>
  <c r="D81" i="65"/>
  <c r="D80" i="65"/>
  <c r="D79" i="65"/>
  <c r="D82" i="65" s="1"/>
  <c r="C76" i="65"/>
  <c r="D75" i="65" s="1"/>
  <c r="C70" i="65"/>
  <c r="D69" i="65"/>
  <c r="D68" i="65"/>
  <c r="D70" i="65" s="1"/>
  <c r="C65" i="65"/>
  <c r="D64" i="65" s="1"/>
  <c r="C60" i="65"/>
  <c r="D57" i="65" s="1"/>
  <c r="D60" i="65" s="1"/>
  <c r="D59" i="65"/>
  <c r="D58" i="65"/>
  <c r="C54" i="65"/>
  <c r="D53" i="65" s="1"/>
  <c r="D52" i="65"/>
  <c r="C49" i="65"/>
  <c r="D47" i="65" s="1"/>
  <c r="D49" i="65" s="1"/>
  <c r="D48" i="65"/>
  <c r="C44" i="65"/>
  <c r="D43" i="65"/>
  <c r="D42" i="65"/>
  <c r="D41" i="65"/>
  <c r="D44" i="65" s="1"/>
  <c r="C38" i="65"/>
  <c r="C33" i="65"/>
  <c r="D32" i="65"/>
  <c r="D31" i="65"/>
  <c r="D30" i="65"/>
  <c r="D33" i="65" s="1"/>
  <c r="C27" i="65"/>
  <c r="D26" i="65" s="1"/>
  <c r="D27" i="65" s="1"/>
  <c r="D25" i="65"/>
  <c r="C22" i="65"/>
  <c r="D20" i="65" s="1"/>
  <c r="G21" i="65"/>
  <c r="H20" i="65" s="1"/>
  <c r="D21" i="65"/>
  <c r="D19" i="65"/>
  <c r="D18" i="65"/>
  <c r="G16" i="65"/>
  <c r="H14" i="65" s="1"/>
  <c r="H15" i="65"/>
  <c r="C15" i="65"/>
  <c r="D14" i="65"/>
  <c r="D13" i="65"/>
  <c r="D12" i="65"/>
  <c r="D15" i="65" s="1"/>
  <c r="K11" i="65"/>
  <c r="G11" i="65"/>
  <c r="H10" i="65"/>
  <c r="H9" i="65"/>
  <c r="H11" i="65" s="1"/>
  <c r="C9" i="65"/>
  <c r="K6" i="65"/>
  <c r="L4" i="65" s="1"/>
  <c r="G6" i="65"/>
  <c r="H5" i="65" s="1"/>
  <c r="L5" i="65"/>
  <c r="H4" i="65"/>
  <c r="C99" i="64"/>
  <c r="D97" i="64" s="1"/>
  <c r="D98" i="64"/>
  <c r="C94" i="64"/>
  <c r="D93" i="64" s="1"/>
  <c r="D92" i="64"/>
  <c r="C89" i="64"/>
  <c r="D87" i="64" s="1"/>
  <c r="D88" i="64"/>
  <c r="C82" i="64"/>
  <c r="D81" i="64" s="1"/>
  <c r="D80" i="64"/>
  <c r="D79" i="64"/>
  <c r="C76" i="64"/>
  <c r="D75" i="64" s="1"/>
  <c r="D74" i="64"/>
  <c r="D73" i="64"/>
  <c r="C70" i="64"/>
  <c r="D69" i="64"/>
  <c r="D68" i="64"/>
  <c r="D70" i="64" s="1"/>
  <c r="C65" i="64"/>
  <c r="D64" i="64" s="1"/>
  <c r="C60" i="64"/>
  <c r="D59" i="64"/>
  <c r="D58" i="64"/>
  <c r="D57" i="64"/>
  <c r="C54" i="64"/>
  <c r="D53" i="64" s="1"/>
  <c r="C49" i="64"/>
  <c r="C44" i="64"/>
  <c r="D43" i="64" s="1"/>
  <c r="C38" i="64"/>
  <c r="D37" i="64" s="1"/>
  <c r="D38" i="64" s="1"/>
  <c r="D36" i="64"/>
  <c r="C33" i="64"/>
  <c r="D31" i="64" s="1"/>
  <c r="K32" i="64"/>
  <c r="L31" i="64" s="1"/>
  <c r="D32" i="64"/>
  <c r="L30" i="64"/>
  <c r="L32" i="64" s="1"/>
  <c r="D30" i="64"/>
  <c r="D33" i="64" s="1"/>
  <c r="K27" i="64"/>
  <c r="L26" i="64" s="1"/>
  <c r="C27" i="64"/>
  <c r="L25" i="64"/>
  <c r="L27" i="64" s="1"/>
  <c r="K22" i="64"/>
  <c r="L21" i="64" s="1"/>
  <c r="C22" i="64"/>
  <c r="K17" i="64"/>
  <c r="G15" i="64"/>
  <c r="H13" i="64" s="1"/>
  <c r="C15" i="64"/>
  <c r="D14" i="64"/>
  <c r="D13" i="64"/>
  <c r="K12" i="64"/>
  <c r="L10" i="64" s="1"/>
  <c r="H12" i="64"/>
  <c r="D12" i="64"/>
  <c r="D15" i="64" s="1"/>
  <c r="H11" i="64"/>
  <c r="C9" i="64"/>
  <c r="D7" i="64" s="1"/>
  <c r="G8" i="64"/>
  <c r="H7" i="64"/>
  <c r="K6" i="64"/>
  <c r="L4" i="64" s="1"/>
  <c r="H6" i="64"/>
  <c r="D6" i="64"/>
  <c r="H5" i="64"/>
  <c r="D5" i="64"/>
  <c r="H4" i="64"/>
  <c r="H8" i="64" s="1"/>
  <c r="D4" i="64"/>
  <c r="C99" i="63"/>
  <c r="D98" i="63" s="1"/>
  <c r="C94" i="63"/>
  <c r="D93" i="63" s="1"/>
  <c r="C89" i="63"/>
  <c r="D85" i="63" s="1"/>
  <c r="D86" i="63"/>
  <c r="C82" i="63"/>
  <c r="D81" i="63" s="1"/>
  <c r="C76" i="63"/>
  <c r="C70" i="63"/>
  <c r="D69" i="63" s="1"/>
  <c r="C65" i="63"/>
  <c r="D64" i="63" s="1"/>
  <c r="C60" i="63"/>
  <c r="D59" i="63" s="1"/>
  <c r="D57" i="63"/>
  <c r="C54" i="63"/>
  <c r="D53" i="63" s="1"/>
  <c r="C49" i="63"/>
  <c r="D48" i="63" s="1"/>
  <c r="D47" i="63"/>
  <c r="C44" i="63"/>
  <c r="D43" i="63" s="1"/>
  <c r="C38" i="63"/>
  <c r="D36" i="63" s="1"/>
  <c r="D37" i="63"/>
  <c r="C33" i="63"/>
  <c r="D32" i="63" s="1"/>
  <c r="D30" i="63"/>
  <c r="C27" i="63"/>
  <c r="C22" i="63"/>
  <c r="D21" i="63" s="1"/>
  <c r="D18" i="63"/>
  <c r="C15" i="63"/>
  <c r="D14" i="63"/>
  <c r="K13" i="63"/>
  <c r="L11" i="63" s="1"/>
  <c r="L13" i="63" s="1"/>
  <c r="D13" i="63"/>
  <c r="L12" i="63"/>
  <c r="D12" i="63"/>
  <c r="D15" i="63" s="1"/>
  <c r="G11" i="63"/>
  <c r="H9" i="63" s="1"/>
  <c r="H11" i="63" s="1"/>
  <c r="H10" i="63"/>
  <c r="C9" i="63"/>
  <c r="D8" i="63" s="1"/>
  <c r="L8" i="63"/>
  <c r="K8" i="63"/>
  <c r="L7" i="63"/>
  <c r="D7" i="63"/>
  <c r="L6" i="63"/>
  <c r="G6" i="63"/>
  <c r="H5" i="63" s="1"/>
  <c r="D6" i="63"/>
  <c r="L5" i="63"/>
  <c r="D5" i="63"/>
  <c r="L4" i="63"/>
  <c r="D4" i="63"/>
  <c r="C99" i="62"/>
  <c r="C94" i="62"/>
  <c r="D93" i="62" s="1"/>
  <c r="C89" i="62"/>
  <c r="C82" i="62"/>
  <c r="D81" i="62"/>
  <c r="D80" i="62"/>
  <c r="D79" i="62"/>
  <c r="D82" i="62" s="1"/>
  <c r="C76" i="62"/>
  <c r="D73" i="62" s="1"/>
  <c r="D76" i="62" s="1"/>
  <c r="D75" i="62"/>
  <c r="D74" i="62"/>
  <c r="C70" i="62"/>
  <c r="C65" i="62"/>
  <c r="D64" i="62" s="1"/>
  <c r="C60" i="62"/>
  <c r="C54" i="62"/>
  <c r="D53" i="62" s="1"/>
  <c r="D52" i="62"/>
  <c r="D54" i="62" s="1"/>
  <c r="C49" i="62"/>
  <c r="D48" i="62" s="1"/>
  <c r="C44" i="62"/>
  <c r="D43" i="62" s="1"/>
  <c r="D42" i="62"/>
  <c r="D41" i="62"/>
  <c r="D44" i="62" s="1"/>
  <c r="C38" i="62"/>
  <c r="D37" i="62" s="1"/>
  <c r="D36" i="62"/>
  <c r="C33" i="62"/>
  <c r="D32" i="62"/>
  <c r="D31" i="62"/>
  <c r="D30" i="62"/>
  <c r="C27" i="62"/>
  <c r="D26" i="62"/>
  <c r="D25" i="62"/>
  <c r="D27" i="62" s="1"/>
  <c r="C22" i="62"/>
  <c r="D20" i="62" s="1"/>
  <c r="D21" i="62"/>
  <c r="C15" i="62"/>
  <c r="D14" i="62" s="1"/>
  <c r="D12" i="62"/>
  <c r="C9" i="62"/>
  <c r="D8" i="62" s="1"/>
  <c r="D7" i="62"/>
  <c r="D6" i="62"/>
  <c r="D4" i="62"/>
  <c r="C99" i="61"/>
  <c r="D98" i="61" s="1"/>
  <c r="C94" i="61"/>
  <c r="D93" i="61" s="1"/>
  <c r="C89" i="61"/>
  <c r="D88" i="61" s="1"/>
  <c r="C82" i="61"/>
  <c r="D81" i="61"/>
  <c r="D80" i="61"/>
  <c r="D79" i="61"/>
  <c r="C76" i="61"/>
  <c r="D75" i="61" s="1"/>
  <c r="C70" i="61"/>
  <c r="D69" i="61" s="1"/>
  <c r="C65" i="61"/>
  <c r="D64" i="61" s="1"/>
  <c r="C60" i="61"/>
  <c r="D59" i="61" s="1"/>
  <c r="D57" i="61"/>
  <c r="C54" i="61"/>
  <c r="D53" i="61"/>
  <c r="D52" i="61"/>
  <c r="D54" i="61" s="1"/>
  <c r="C49" i="61"/>
  <c r="D48" i="61" s="1"/>
  <c r="D47" i="61"/>
  <c r="C44" i="61"/>
  <c r="D43" i="61"/>
  <c r="D42" i="61"/>
  <c r="D41" i="61"/>
  <c r="C38" i="61"/>
  <c r="D37" i="61"/>
  <c r="D36" i="61"/>
  <c r="D38" i="61" s="1"/>
  <c r="G34" i="61"/>
  <c r="H33" i="61"/>
  <c r="C33" i="61"/>
  <c r="D30" i="61" s="1"/>
  <c r="D33" i="61" s="1"/>
  <c r="H32" i="61"/>
  <c r="H34" i="61" s="1"/>
  <c r="D32" i="61"/>
  <c r="D31" i="61"/>
  <c r="G29" i="61"/>
  <c r="K28" i="61"/>
  <c r="L25" i="61" s="1"/>
  <c r="L28" i="61" s="1"/>
  <c r="L27" i="61"/>
  <c r="C27" i="61"/>
  <c r="L26" i="61"/>
  <c r="D26" i="61"/>
  <c r="D25" i="61"/>
  <c r="D27" i="61" s="1"/>
  <c r="O23" i="61"/>
  <c r="K22" i="61"/>
  <c r="C22" i="61"/>
  <c r="D21" i="61" s="1"/>
  <c r="L21" i="61"/>
  <c r="H21" i="61"/>
  <c r="G21" i="61"/>
  <c r="L20" i="61"/>
  <c r="L22" i="61" s="1"/>
  <c r="H20" i="61"/>
  <c r="H19" i="61"/>
  <c r="D19" i="61"/>
  <c r="D18" i="61"/>
  <c r="K17" i="61"/>
  <c r="L15" i="61" s="1"/>
  <c r="O16" i="61"/>
  <c r="H16" i="61"/>
  <c r="G16" i="61"/>
  <c r="P15" i="61"/>
  <c r="H15" i="61"/>
  <c r="C15" i="61"/>
  <c r="P14" i="61"/>
  <c r="P16" i="61" s="1"/>
  <c r="H14" i="61"/>
  <c r="D14" i="61"/>
  <c r="D13" i="61"/>
  <c r="K12" i="61"/>
  <c r="D12" i="61"/>
  <c r="D15" i="61" s="1"/>
  <c r="O11" i="61"/>
  <c r="L11" i="61"/>
  <c r="G11" i="61"/>
  <c r="H9" i="61" s="1"/>
  <c r="H11" i="61" s="1"/>
  <c r="P10" i="61"/>
  <c r="L10" i="61"/>
  <c r="L12" i="61" s="1"/>
  <c r="H10" i="61"/>
  <c r="P9" i="61"/>
  <c r="P11" i="61" s="1"/>
  <c r="C9" i="61"/>
  <c r="D8" i="61" s="1"/>
  <c r="K7" i="61"/>
  <c r="L5" i="61" s="1"/>
  <c r="O6" i="61"/>
  <c r="L6" i="61"/>
  <c r="G6" i="61"/>
  <c r="D6" i="61"/>
  <c r="P5" i="61"/>
  <c r="H5" i="61"/>
  <c r="D5" i="61"/>
  <c r="P4" i="61"/>
  <c r="P6" i="61" s="1"/>
  <c r="L4" i="61"/>
  <c r="L7" i="61" s="1"/>
  <c r="H4" i="61"/>
  <c r="H6" i="61" s="1"/>
  <c r="D4" i="61"/>
  <c r="C99" i="60"/>
  <c r="D98" i="60"/>
  <c r="D97" i="60"/>
  <c r="D99" i="60" s="1"/>
  <c r="C94" i="60"/>
  <c r="D93" i="60" s="1"/>
  <c r="C89" i="60"/>
  <c r="D85" i="60" s="1"/>
  <c r="D86" i="60"/>
  <c r="C82" i="60"/>
  <c r="D81" i="60"/>
  <c r="D80" i="60"/>
  <c r="D79" i="60"/>
  <c r="D82" i="60" s="1"/>
  <c r="C76" i="60"/>
  <c r="D75" i="60"/>
  <c r="D74" i="60"/>
  <c r="D73" i="60"/>
  <c r="C70" i="60"/>
  <c r="D68" i="60" s="1"/>
  <c r="D70" i="60" s="1"/>
  <c r="D69" i="60"/>
  <c r="C65" i="60"/>
  <c r="D63" i="60" s="1"/>
  <c r="D65" i="60" s="1"/>
  <c r="D64" i="60"/>
  <c r="C60" i="60"/>
  <c r="D58" i="60" s="1"/>
  <c r="D59" i="60"/>
  <c r="C54" i="60"/>
  <c r="D53" i="60" s="1"/>
  <c r="C49" i="60"/>
  <c r="C44" i="60"/>
  <c r="D43" i="60" s="1"/>
  <c r="D38" i="60"/>
  <c r="C38" i="60"/>
  <c r="D37" i="60"/>
  <c r="D36" i="60"/>
  <c r="C33" i="60"/>
  <c r="D32" i="60"/>
  <c r="D31" i="60"/>
  <c r="D30" i="60"/>
  <c r="D33" i="60" s="1"/>
  <c r="C27" i="60"/>
  <c r="D26" i="60"/>
  <c r="D25" i="60"/>
  <c r="D27" i="60" s="1"/>
  <c r="C22" i="60"/>
  <c r="D19" i="60" s="1"/>
  <c r="D21" i="60"/>
  <c r="D20" i="60"/>
  <c r="K16" i="60"/>
  <c r="L15" i="60" s="1"/>
  <c r="C15" i="60"/>
  <c r="D14" i="60" s="1"/>
  <c r="L14" i="60"/>
  <c r="L16" i="60" s="1"/>
  <c r="D12" i="60"/>
  <c r="L11" i="60"/>
  <c r="K11" i="60"/>
  <c r="L10" i="60"/>
  <c r="L9" i="60"/>
  <c r="C9" i="60"/>
  <c r="G8" i="60"/>
  <c r="H6" i="60" s="1"/>
  <c r="D8" i="60"/>
  <c r="D7" i="60"/>
  <c r="K6" i="60"/>
  <c r="D6" i="60"/>
  <c r="H5" i="60"/>
  <c r="D5" i="60"/>
  <c r="H4" i="60"/>
  <c r="D4" i="60"/>
  <c r="D9" i="60" s="1"/>
  <c r="C99" i="59"/>
  <c r="D98" i="59"/>
  <c r="D97" i="59"/>
  <c r="D99" i="59" s="1"/>
  <c r="C94" i="59"/>
  <c r="D93" i="59"/>
  <c r="D92" i="59"/>
  <c r="D94" i="59" s="1"/>
  <c r="C89" i="59"/>
  <c r="D86" i="59" s="1"/>
  <c r="D88" i="59"/>
  <c r="D87" i="59"/>
  <c r="D85" i="59"/>
  <c r="C82" i="59"/>
  <c r="C76" i="59"/>
  <c r="D75" i="59"/>
  <c r="D74" i="59"/>
  <c r="D73" i="59"/>
  <c r="D76" i="59" s="1"/>
  <c r="C70" i="59"/>
  <c r="D69" i="59"/>
  <c r="D68" i="59"/>
  <c r="D70" i="59" s="1"/>
  <c r="C65" i="59"/>
  <c r="D64" i="59"/>
  <c r="D63" i="59"/>
  <c r="D65" i="59" s="1"/>
  <c r="C60" i="59"/>
  <c r="D57" i="59" s="1"/>
  <c r="D60" i="59" s="1"/>
  <c r="D59" i="59"/>
  <c r="D58" i="59"/>
  <c r="C54" i="59"/>
  <c r="D52" i="59" s="1"/>
  <c r="D53" i="59"/>
  <c r="C49" i="59"/>
  <c r="D47" i="59" s="1"/>
  <c r="D49" i="59" s="1"/>
  <c r="D48" i="59"/>
  <c r="C44" i="59"/>
  <c r="D42" i="59" s="1"/>
  <c r="D43" i="59"/>
  <c r="C38" i="59"/>
  <c r="D37" i="59" s="1"/>
  <c r="C33" i="59"/>
  <c r="D27" i="59"/>
  <c r="C27" i="59"/>
  <c r="D26" i="59"/>
  <c r="D25" i="59"/>
  <c r="C22" i="59"/>
  <c r="D21" i="59" s="1"/>
  <c r="D20" i="59"/>
  <c r="D19" i="59"/>
  <c r="C15" i="59"/>
  <c r="D13" i="59" s="1"/>
  <c r="D14" i="59"/>
  <c r="C9" i="59"/>
  <c r="D7" i="59" s="1"/>
  <c r="G8" i="59"/>
  <c r="H6" i="59" s="1"/>
  <c r="H7" i="59"/>
  <c r="H5" i="59"/>
  <c r="H4" i="59"/>
  <c r="D99" i="58"/>
  <c r="C99" i="58"/>
  <c r="D98" i="58" s="1"/>
  <c r="D97" i="58"/>
  <c r="D94" i="58"/>
  <c r="C94" i="58"/>
  <c r="D93" i="58"/>
  <c r="D92" i="58"/>
  <c r="C89" i="58"/>
  <c r="D88" i="58" s="1"/>
  <c r="D87" i="58"/>
  <c r="D86" i="58"/>
  <c r="C82" i="58"/>
  <c r="D80" i="58" s="1"/>
  <c r="D81" i="58"/>
  <c r="C76" i="58"/>
  <c r="D75" i="58" s="1"/>
  <c r="C70" i="58"/>
  <c r="D69" i="58" s="1"/>
  <c r="D70" i="58" s="1"/>
  <c r="D68" i="58"/>
  <c r="D65" i="58"/>
  <c r="C65" i="58"/>
  <c r="D64" i="58"/>
  <c r="D63" i="58"/>
  <c r="D60" i="58"/>
  <c r="C60" i="58"/>
  <c r="D59" i="58" s="1"/>
  <c r="D58" i="58"/>
  <c r="D57" i="58"/>
  <c r="C54" i="58"/>
  <c r="D53" i="58"/>
  <c r="D52" i="58"/>
  <c r="D54" i="58" s="1"/>
  <c r="C49" i="58"/>
  <c r="D48" i="58"/>
  <c r="D47" i="58"/>
  <c r="D49" i="58" s="1"/>
  <c r="C44" i="58"/>
  <c r="D41" i="58" s="1"/>
  <c r="D44" i="58" s="1"/>
  <c r="D43" i="58"/>
  <c r="D42" i="58"/>
  <c r="C38" i="58"/>
  <c r="D36" i="58" s="1"/>
  <c r="D38" i="58" s="1"/>
  <c r="D37" i="58"/>
  <c r="C33" i="58"/>
  <c r="D31" i="58" s="1"/>
  <c r="D32" i="58"/>
  <c r="C27" i="58"/>
  <c r="D26" i="58" s="1"/>
  <c r="C22" i="58"/>
  <c r="K21" i="58"/>
  <c r="L20" i="58"/>
  <c r="L19" i="58"/>
  <c r="L21" i="58" s="1"/>
  <c r="G19" i="58"/>
  <c r="K16" i="58"/>
  <c r="L14" i="58" s="1"/>
  <c r="D15" i="58"/>
  <c r="C15" i="58"/>
  <c r="G14" i="58"/>
  <c r="H13" i="58" s="1"/>
  <c r="D14" i="58"/>
  <c r="D13" i="58"/>
  <c r="H12" i="58"/>
  <c r="D12" i="58"/>
  <c r="K11" i="58"/>
  <c r="H11" i="58"/>
  <c r="L10" i="58"/>
  <c r="L9" i="58"/>
  <c r="L11" i="58" s="1"/>
  <c r="C9" i="58"/>
  <c r="D8" i="58" s="1"/>
  <c r="G7" i="58"/>
  <c r="H5" i="58" s="1"/>
  <c r="K6" i="58"/>
  <c r="L5" i="58" s="1"/>
  <c r="H6" i="58"/>
  <c r="D6" i="58"/>
  <c r="D5" i="58"/>
  <c r="L4" i="58"/>
  <c r="D4" i="58"/>
  <c r="C99" i="57"/>
  <c r="D98" i="57" s="1"/>
  <c r="C94" i="57"/>
  <c r="D93" i="57" s="1"/>
  <c r="C89" i="57"/>
  <c r="D88" i="57" s="1"/>
  <c r="D86" i="57"/>
  <c r="C82" i="57"/>
  <c r="D81" i="57"/>
  <c r="D80" i="57"/>
  <c r="D79" i="57"/>
  <c r="C76" i="57"/>
  <c r="D75" i="57" s="1"/>
  <c r="C70" i="57"/>
  <c r="D69" i="57" s="1"/>
  <c r="C65" i="57"/>
  <c r="D64" i="57" s="1"/>
  <c r="C60" i="57"/>
  <c r="D59" i="57" s="1"/>
  <c r="D57" i="57"/>
  <c r="C54" i="57"/>
  <c r="D53" i="57" s="1"/>
  <c r="D52" i="57"/>
  <c r="D54" i="57" s="1"/>
  <c r="C49" i="57"/>
  <c r="D48" i="57" s="1"/>
  <c r="D47" i="57"/>
  <c r="D49" i="57" s="1"/>
  <c r="C44" i="57"/>
  <c r="D43" i="57" s="1"/>
  <c r="D42" i="57"/>
  <c r="D41" i="57"/>
  <c r="C38" i="57"/>
  <c r="D36" i="57" s="1"/>
  <c r="D38" i="57" s="1"/>
  <c r="D37" i="57"/>
  <c r="C33" i="57"/>
  <c r="D32" i="57"/>
  <c r="D31" i="57"/>
  <c r="D30" i="57"/>
  <c r="C27" i="57"/>
  <c r="D26" i="57" s="1"/>
  <c r="G25" i="57"/>
  <c r="H24" i="57" s="1"/>
  <c r="D25" i="57"/>
  <c r="H23" i="57"/>
  <c r="C22" i="57"/>
  <c r="D21" i="57" s="1"/>
  <c r="G19" i="57"/>
  <c r="H18" i="57" s="1"/>
  <c r="H19" i="57" s="1"/>
  <c r="D19" i="57"/>
  <c r="D18" i="57"/>
  <c r="H17" i="57"/>
  <c r="C15" i="57"/>
  <c r="D14" i="57" s="1"/>
  <c r="H14" i="57"/>
  <c r="G14" i="57"/>
  <c r="H13" i="57"/>
  <c r="D13" i="57"/>
  <c r="H12" i="57"/>
  <c r="D12" i="57"/>
  <c r="D15" i="57" s="1"/>
  <c r="K11" i="57"/>
  <c r="G9" i="57"/>
  <c r="H7" i="57" s="1"/>
  <c r="C9" i="57"/>
  <c r="D8" i="57"/>
  <c r="D7" i="57"/>
  <c r="K6" i="57"/>
  <c r="L4" i="57" s="1"/>
  <c r="D6" i="57"/>
  <c r="H5" i="57"/>
  <c r="D5" i="57"/>
  <c r="H4" i="57"/>
  <c r="D4" i="57"/>
  <c r="C99" i="56"/>
  <c r="D98" i="56" s="1"/>
  <c r="D97" i="56"/>
  <c r="C94" i="56"/>
  <c r="D93" i="56" s="1"/>
  <c r="D92" i="56"/>
  <c r="C89" i="56"/>
  <c r="D86" i="56" s="1"/>
  <c r="D87" i="56"/>
  <c r="C82" i="56"/>
  <c r="D81" i="56"/>
  <c r="D80" i="56"/>
  <c r="D79" i="56"/>
  <c r="D82" i="56" s="1"/>
  <c r="C76" i="56"/>
  <c r="D75" i="56" s="1"/>
  <c r="D74" i="56"/>
  <c r="C70" i="56"/>
  <c r="D69" i="56"/>
  <c r="D68" i="56"/>
  <c r="D70" i="56" s="1"/>
  <c r="C65" i="56"/>
  <c r="D64" i="56" s="1"/>
  <c r="C60" i="56"/>
  <c r="D57" i="56" s="1"/>
  <c r="D58" i="56"/>
  <c r="C54" i="56"/>
  <c r="D53" i="56" s="1"/>
  <c r="D52" i="56"/>
  <c r="D54" i="56" s="1"/>
  <c r="C49" i="56"/>
  <c r="D47" i="56" s="1"/>
  <c r="D49" i="56" s="1"/>
  <c r="D48" i="56"/>
  <c r="C44" i="56"/>
  <c r="D43" i="56" s="1"/>
  <c r="D41" i="56"/>
  <c r="C38" i="56"/>
  <c r="C33" i="56"/>
  <c r="D32" i="56" s="1"/>
  <c r="D27" i="56"/>
  <c r="C27" i="56"/>
  <c r="D26" i="56"/>
  <c r="D25" i="56"/>
  <c r="C22" i="56"/>
  <c r="K21" i="56"/>
  <c r="L20" i="56" s="1"/>
  <c r="D21" i="56"/>
  <c r="D20" i="56"/>
  <c r="L19" i="56"/>
  <c r="D19" i="56"/>
  <c r="D18" i="56"/>
  <c r="K16" i="56"/>
  <c r="L14" i="56" s="1"/>
  <c r="L15" i="56"/>
  <c r="C15" i="56"/>
  <c r="D14" i="56" s="1"/>
  <c r="D12" i="56"/>
  <c r="K11" i="56"/>
  <c r="C9" i="56"/>
  <c r="D8" i="56" s="1"/>
  <c r="D7" i="56"/>
  <c r="K6" i="56"/>
  <c r="G6" i="56"/>
  <c r="H5" i="56" s="1"/>
  <c r="D6" i="56"/>
  <c r="D5" i="56"/>
  <c r="H4" i="56"/>
  <c r="H6" i="56" s="1"/>
  <c r="D4" i="56"/>
  <c r="D9" i="56" s="1"/>
  <c r="C99" i="55"/>
  <c r="D98" i="55" s="1"/>
  <c r="C94" i="55"/>
  <c r="D92" i="55" s="1"/>
  <c r="D94" i="55" s="1"/>
  <c r="D93" i="55"/>
  <c r="C89" i="55"/>
  <c r="D88" i="55" s="1"/>
  <c r="D82" i="55"/>
  <c r="C82" i="55"/>
  <c r="D81" i="55"/>
  <c r="D80" i="55"/>
  <c r="D79" i="55"/>
  <c r="C76" i="55"/>
  <c r="D75" i="55"/>
  <c r="D74" i="55"/>
  <c r="D73" i="55"/>
  <c r="C70" i="55"/>
  <c r="D68" i="55" s="1"/>
  <c r="D70" i="55" s="1"/>
  <c r="D69" i="55"/>
  <c r="C65" i="55"/>
  <c r="D63" i="55" s="1"/>
  <c r="D65" i="55" s="1"/>
  <c r="D64" i="55"/>
  <c r="C60" i="55"/>
  <c r="D59" i="55" s="1"/>
  <c r="C54" i="55"/>
  <c r="C49" i="55"/>
  <c r="D48" i="55" s="1"/>
  <c r="C44" i="55"/>
  <c r="C38" i="55"/>
  <c r="D37" i="55" s="1"/>
  <c r="D36" i="55"/>
  <c r="D33" i="55"/>
  <c r="C33" i="55"/>
  <c r="D32" i="55"/>
  <c r="D31" i="55"/>
  <c r="D30" i="55"/>
  <c r="C27" i="55"/>
  <c r="D26" i="55"/>
  <c r="D25" i="55"/>
  <c r="D27" i="55" s="1"/>
  <c r="C22" i="55"/>
  <c r="D18" i="55" s="1"/>
  <c r="D22" i="55" s="1"/>
  <c r="D21" i="55"/>
  <c r="D20" i="55"/>
  <c r="D19" i="55"/>
  <c r="C15" i="55"/>
  <c r="C9" i="55"/>
  <c r="D5" i="55" s="1"/>
  <c r="D6" i="55"/>
  <c r="C99" i="54"/>
  <c r="D98" i="54" s="1"/>
  <c r="C94" i="54"/>
  <c r="C89" i="54"/>
  <c r="D88" i="54" s="1"/>
  <c r="D85" i="54"/>
  <c r="C82" i="54"/>
  <c r="D81" i="54"/>
  <c r="D80" i="54"/>
  <c r="D79" i="54"/>
  <c r="D82" i="54" s="1"/>
  <c r="C76" i="54"/>
  <c r="D74" i="54" s="1"/>
  <c r="D75" i="54"/>
  <c r="C70" i="54"/>
  <c r="D69" i="54" s="1"/>
  <c r="C65" i="54"/>
  <c r="C60" i="54"/>
  <c r="D59" i="54" s="1"/>
  <c r="D54" i="54"/>
  <c r="C54" i="54"/>
  <c r="D53" i="54"/>
  <c r="D52" i="54"/>
  <c r="C49" i="54"/>
  <c r="D48" i="54" s="1"/>
  <c r="D44" i="54"/>
  <c r="C44" i="54"/>
  <c r="D43" i="54"/>
  <c r="D42" i="54"/>
  <c r="D41" i="54"/>
  <c r="C38" i="54"/>
  <c r="D37" i="54" s="1"/>
  <c r="D36" i="54"/>
  <c r="C33" i="54"/>
  <c r="D32" i="54" s="1"/>
  <c r="D31" i="54"/>
  <c r="K30" i="54"/>
  <c r="L29" i="54"/>
  <c r="L28" i="54"/>
  <c r="C27" i="54"/>
  <c r="D26" i="54"/>
  <c r="K25" i="54"/>
  <c r="D25" i="54"/>
  <c r="D27" i="54" s="1"/>
  <c r="L24" i="54"/>
  <c r="L23" i="54"/>
  <c r="L25" i="54" s="1"/>
  <c r="G22" i="54"/>
  <c r="C22" i="54"/>
  <c r="D20" i="54" s="1"/>
  <c r="H21" i="54"/>
  <c r="L20" i="54"/>
  <c r="K20" i="54"/>
  <c r="L16" i="54" s="1"/>
  <c r="H20" i="54"/>
  <c r="H22" i="54" s="1"/>
  <c r="L19" i="54"/>
  <c r="D19" i="54"/>
  <c r="L18" i="54"/>
  <c r="L17" i="54"/>
  <c r="G17" i="54"/>
  <c r="H16" i="54"/>
  <c r="L15" i="54"/>
  <c r="H15" i="54"/>
  <c r="C15" i="54"/>
  <c r="L14" i="54"/>
  <c r="H14" i="54"/>
  <c r="H17" i="54" s="1"/>
  <c r="K11" i="54"/>
  <c r="L10" i="54" s="1"/>
  <c r="G11" i="54"/>
  <c r="H10" i="54" s="1"/>
  <c r="C9" i="54"/>
  <c r="D7" i="54" s="1"/>
  <c r="D8" i="54"/>
  <c r="K6" i="54"/>
  <c r="G6" i="54"/>
  <c r="L5" i="54"/>
  <c r="H5" i="54"/>
  <c r="H6" i="54" s="1"/>
  <c r="D5" i="54"/>
  <c r="L4" i="54"/>
  <c r="L6" i="54" s="1"/>
  <c r="H4" i="54"/>
  <c r="D4" i="54"/>
  <c r="C99" i="53"/>
  <c r="D98" i="53" s="1"/>
  <c r="D97" i="53"/>
  <c r="D99" i="53" s="1"/>
  <c r="C94" i="53"/>
  <c r="D93" i="53" s="1"/>
  <c r="D92" i="53"/>
  <c r="C89" i="53"/>
  <c r="D86" i="53" s="1"/>
  <c r="D87" i="53"/>
  <c r="C82" i="53"/>
  <c r="D81" i="53" s="1"/>
  <c r="C76" i="53"/>
  <c r="D75" i="53" s="1"/>
  <c r="D73" i="53"/>
  <c r="C70" i="53"/>
  <c r="D69" i="53" s="1"/>
  <c r="D68" i="53"/>
  <c r="C65" i="53"/>
  <c r="D64" i="53" s="1"/>
  <c r="D63" i="53"/>
  <c r="D65" i="53" s="1"/>
  <c r="C60" i="53"/>
  <c r="D57" i="53" s="1"/>
  <c r="D58" i="53"/>
  <c r="C54" i="53"/>
  <c r="D53" i="53"/>
  <c r="D52" i="53"/>
  <c r="D54" i="53" s="1"/>
  <c r="C49" i="53"/>
  <c r="D47" i="53" s="1"/>
  <c r="D49" i="53" s="1"/>
  <c r="D48" i="53"/>
  <c r="C44" i="53"/>
  <c r="D43" i="53"/>
  <c r="D42" i="53"/>
  <c r="D41" i="53"/>
  <c r="D44" i="53" s="1"/>
  <c r="C38" i="53"/>
  <c r="C33" i="53"/>
  <c r="D32" i="53" s="1"/>
  <c r="D31" i="53"/>
  <c r="D27" i="53"/>
  <c r="C27" i="53"/>
  <c r="K26" i="53"/>
  <c r="D26" i="53"/>
  <c r="L25" i="53"/>
  <c r="D25" i="53"/>
  <c r="L24" i="53"/>
  <c r="L26" i="53" s="1"/>
  <c r="C22" i="53"/>
  <c r="K21" i="53"/>
  <c r="L19" i="53" s="1"/>
  <c r="L21" i="53" s="1"/>
  <c r="D21" i="53"/>
  <c r="L20" i="53"/>
  <c r="D20" i="53"/>
  <c r="D19" i="53"/>
  <c r="D22" i="53" s="1"/>
  <c r="D18" i="53"/>
  <c r="K16" i="53"/>
  <c r="L14" i="53" s="1"/>
  <c r="L16" i="53" s="1"/>
  <c r="L15" i="53"/>
  <c r="C15" i="53"/>
  <c r="D14" i="53" s="1"/>
  <c r="H14" i="53"/>
  <c r="G14" i="53"/>
  <c r="H13" i="53"/>
  <c r="D13" i="53"/>
  <c r="H12" i="53"/>
  <c r="D12" i="53"/>
  <c r="K11" i="53"/>
  <c r="G9" i="53"/>
  <c r="H7" i="53" s="1"/>
  <c r="C9" i="53"/>
  <c r="D5" i="53" s="1"/>
  <c r="D8" i="53"/>
  <c r="K6" i="53"/>
  <c r="L4" i="53" s="1"/>
  <c r="H6" i="53"/>
  <c r="D6" i="53"/>
  <c r="H5" i="53"/>
  <c r="H4" i="53"/>
  <c r="D4" i="53"/>
  <c r="C99" i="52"/>
  <c r="D98" i="52" s="1"/>
  <c r="D97" i="52"/>
  <c r="D99" i="52" s="1"/>
  <c r="C94" i="52"/>
  <c r="D93" i="52" s="1"/>
  <c r="D92" i="52"/>
  <c r="D94" i="52" s="1"/>
  <c r="C89" i="52"/>
  <c r="D86" i="52" s="1"/>
  <c r="D87" i="52"/>
  <c r="D85" i="52"/>
  <c r="C82" i="52"/>
  <c r="D81" i="52" s="1"/>
  <c r="C76" i="52"/>
  <c r="D75" i="52" s="1"/>
  <c r="D73" i="52"/>
  <c r="C70" i="52"/>
  <c r="D69" i="52" s="1"/>
  <c r="D68" i="52"/>
  <c r="C65" i="52"/>
  <c r="D64" i="52" s="1"/>
  <c r="C60" i="52"/>
  <c r="D57" i="52" s="1"/>
  <c r="D58" i="52"/>
  <c r="C54" i="52"/>
  <c r="D53" i="52" s="1"/>
  <c r="C49" i="52"/>
  <c r="D47" i="52" s="1"/>
  <c r="D49" i="52" s="1"/>
  <c r="D48" i="52"/>
  <c r="C44" i="52"/>
  <c r="D43" i="52" s="1"/>
  <c r="C38" i="52"/>
  <c r="C33" i="52"/>
  <c r="D32" i="52" s="1"/>
  <c r="D30" i="52"/>
  <c r="D27" i="52"/>
  <c r="C27" i="52"/>
  <c r="D26" i="52"/>
  <c r="D25" i="52"/>
  <c r="C22" i="52"/>
  <c r="D18" i="52" s="1"/>
  <c r="D19" i="52"/>
  <c r="C15" i="52"/>
  <c r="D14" i="52" s="1"/>
  <c r="D13" i="52"/>
  <c r="G11" i="52"/>
  <c r="C9" i="52"/>
  <c r="D6" i="52" s="1"/>
  <c r="G6" i="52"/>
  <c r="D5" i="52"/>
  <c r="D4" i="52"/>
  <c r="C99" i="51"/>
  <c r="D97" i="51" s="1"/>
  <c r="D99" i="51" s="1"/>
  <c r="D98" i="51"/>
  <c r="C94" i="51"/>
  <c r="D93" i="51" s="1"/>
  <c r="C89" i="51"/>
  <c r="D87" i="51" s="1"/>
  <c r="D86" i="51"/>
  <c r="C82" i="51"/>
  <c r="D81" i="51" s="1"/>
  <c r="D79" i="51"/>
  <c r="C76" i="51"/>
  <c r="C70" i="51"/>
  <c r="D69" i="51"/>
  <c r="D68" i="51"/>
  <c r="D70" i="51" s="1"/>
  <c r="D65" i="51"/>
  <c r="C65" i="51"/>
  <c r="D64" i="51"/>
  <c r="D63" i="51"/>
  <c r="C60" i="51"/>
  <c r="D59" i="51"/>
  <c r="D58" i="51"/>
  <c r="D57" i="51"/>
  <c r="D60" i="51" s="1"/>
  <c r="C54" i="51"/>
  <c r="D53" i="51" s="1"/>
  <c r="C49" i="51"/>
  <c r="D48" i="51" s="1"/>
  <c r="D47" i="51"/>
  <c r="C44" i="51"/>
  <c r="D42" i="51" s="1"/>
  <c r="D43" i="51"/>
  <c r="C38" i="51"/>
  <c r="D36" i="51" s="1"/>
  <c r="D37" i="51"/>
  <c r="C33" i="51"/>
  <c r="D31" i="51" s="1"/>
  <c r="G32" i="51"/>
  <c r="H31" i="51" s="1"/>
  <c r="D32" i="51"/>
  <c r="K31" i="51"/>
  <c r="H30" i="51"/>
  <c r="H29" i="51"/>
  <c r="H32" i="51" s="1"/>
  <c r="D27" i="51"/>
  <c r="C27" i="51"/>
  <c r="K26" i="51"/>
  <c r="L24" i="51" s="1"/>
  <c r="G26" i="51"/>
  <c r="D26" i="51"/>
  <c r="H25" i="51"/>
  <c r="D25" i="51"/>
  <c r="H24" i="51"/>
  <c r="H23" i="51"/>
  <c r="H22" i="51"/>
  <c r="H26" i="51" s="1"/>
  <c r="C22" i="51"/>
  <c r="D21" i="51" s="1"/>
  <c r="L21" i="51"/>
  <c r="K21" i="51"/>
  <c r="L20" i="51"/>
  <c r="L19" i="51"/>
  <c r="G19" i="51"/>
  <c r="H18" i="51" s="1"/>
  <c r="D19" i="51"/>
  <c r="D18" i="51"/>
  <c r="H17" i="51"/>
  <c r="K16" i="51"/>
  <c r="H16" i="51"/>
  <c r="L15" i="51"/>
  <c r="H15" i="51"/>
  <c r="H19" i="51" s="1"/>
  <c r="C15" i="51"/>
  <c r="D14" i="51" s="1"/>
  <c r="L14" i="51"/>
  <c r="L16" i="51" s="1"/>
  <c r="G12" i="51"/>
  <c r="H10" i="51" s="1"/>
  <c r="H12" i="51" s="1"/>
  <c r="D12" i="51"/>
  <c r="K11" i="51"/>
  <c r="L10" i="51" s="1"/>
  <c r="H11" i="51"/>
  <c r="L9" i="51"/>
  <c r="H9" i="51"/>
  <c r="D9" i="51"/>
  <c r="C9" i="51"/>
  <c r="D8" i="51"/>
  <c r="D7" i="51"/>
  <c r="K6" i="51"/>
  <c r="L5" i="51" s="1"/>
  <c r="G6" i="51"/>
  <c r="H5" i="51" s="1"/>
  <c r="D6" i="51"/>
  <c r="D5" i="51"/>
  <c r="L4" i="51"/>
  <c r="L6" i="51" s="1"/>
  <c r="D4" i="51"/>
  <c r="C99" i="50"/>
  <c r="C94" i="50"/>
  <c r="D93" i="50" s="1"/>
  <c r="D92" i="50"/>
  <c r="D94" i="50" s="1"/>
  <c r="C89" i="50"/>
  <c r="C82" i="50"/>
  <c r="D79" i="50" s="1"/>
  <c r="D80" i="50"/>
  <c r="C76" i="50"/>
  <c r="D75" i="50" s="1"/>
  <c r="D73" i="50"/>
  <c r="C70" i="50"/>
  <c r="C65" i="50"/>
  <c r="D64" i="50" s="1"/>
  <c r="D63" i="50"/>
  <c r="D65" i="50" s="1"/>
  <c r="C60" i="50"/>
  <c r="C54" i="50"/>
  <c r="D53" i="50"/>
  <c r="D52" i="50"/>
  <c r="D54" i="50" s="1"/>
  <c r="D49" i="50"/>
  <c r="C49" i="50"/>
  <c r="D48" i="50"/>
  <c r="D47" i="50"/>
  <c r="C44" i="50"/>
  <c r="D43" i="50"/>
  <c r="D42" i="50"/>
  <c r="D41" i="50"/>
  <c r="D44" i="50" s="1"/>
  <c r="C38" i="50"/>
  <c r="D36" i="50" s="1"/>
  <c r="D38" i="50" s="1"/>
  <c r="D37" i="50"/>
  <c r="C33" i="50"/>
  <c r="D30" i="50" s="1"/>
  <c r="D31" i="50"/>
  <c r="K27" i="50"/>
  <c r="L24" i="50" s="1"/>
  <c r="C27" i="50"/>
  <c r="L26" i="50"/>
  <c r="D26" i="50"/>
  <c r="L25" i="50"/>
  <c r="G25" i="50"/>
  <c r="H21" i="50" s="1"/>
  <c r="D25" i="50"/>
  <c r="D27" i="50" s="1"/>
  <c r="H23" i="50"/>
  <c r="H22" i="50"/>
  <c r="C22" i="50"/>
  <c r="D21" i="50" s="1"/>
  <c r="K21" i="50"/>
  <c r="L19" i="50" s="1"/>
  <c r="L21" i="50" s="1"/>
  <c r="L20" i="50"/>
  <c r="H20" i="50"/>
  <c r="D20" i="50"/>
  <c r="D22" i="50" s="1"/>
  <c r="D19" i="50"/>
  <c r="D18" i="50"/>
  <c r="G17" i="50"/>
  <c r="K16" i="50"/>
  <c r="L15" i="50" s="1"/>
  <c r="H16" i="50"/>
  <c r="H15" i="50"/>
  <c r="H17" i="50" s="1"/>
  <c r="C15" i="50"/>
  <c r="D14" i="50"/>
  <c r="D13" i="50"/>
  <c r="H12" i="50"/>
  <c r="G12" i="50"/>
  <c r="H11" i="50" s="1"/>
  <c r="D12" i="50"/>
  <c r="D15" i="50" s="1"/>
  <c r="K11" i="50"/>
  <c r="L10" i="50"/>
  <c r="H10" i="50"/>
  <c r="L9" i="50"/>
  <c r="L11" i="50" s="1"/>
  <c r="H9" i="50"/>
  <c r="C9" i="50"/>
  <c r="D6" i="50" s="1"/>
  <c r="K6" i="50"/>
  <c r="G6" i="50"/>
  <c r="H5" i="50" s="1"/>
  <c r="H6" i="50" s="1"/>
  <c r="L5" i="50"/>
  <c r="L4" i="50"/>
  <c r="L6" i="50" s="1"/>
  <c r="H4" i="50"/>
  <c r="D4" i="50"/>
  <c r="C99" i="49"/>
  <c r="D97" i="49" s="1"/>
  <c r="D99" i="49" s="1"/>
  <c r="D98" i="49"/>
  <c r="C94" i="49"/>
  <c r="D93" i="49" s="1"/>
  <c r="D92" i="49"/>
  <c r="D94" i="49" s="1"/>
  <c r="C89" i="49"/>
  <c r="D87" i="49" s="1"/>
  <c r="D88" i="49"/>
  <c r="D85" i="49"/>
  <c r="C82" i="49"/>
  <c r="C76" i="49"/>
  <c r="D75" i="49"/>
  <c r="D74" i="49"/>
  <c r="D73" i="49"/>
  <c r="D76" i="49" s="1"/>
  <c r="C70" i="49"/>
  <c r="D68" i="49" s="1"/>
  <c r="D70" i="49" s="1"/>
  <c r="D69" i="49"/>
  <c r="C65" i="49"/>
  <c r="D64" i="49" s="1"/>
  <c r="D63" i="49"/>
  <c r="D65" i="49" s="1"/>
  <c r="C60" i="49"/>
  <c r="D58" i="49" s="1"/>
  <c r="D59" i="49"/>
  <c r="C54" i="49"/>
  <c r="D52" i="49" s="1"/>
  <c r="D53" i="49"/>
  <c r="C49" i="49"/>
  <c r="K48" i="49"/>
  <c r="D48" i="49"/>
  <c r="L47" i="49"/>
  <c r="D47" i="49"/>
  <c r="D49" i="49" s="1"/>
  <c r="L46" i="49"/>
  <c r="L48" i="49" s="1"/>
  <c r="C44" i="49"/>
  <c r="D41" i="49" s="1"/>
  <c r="D44" i="49" s="1"/>
  <c r="K43" i="49"/>
  <c r="D43" i="49"/>
  <c r="L42" i="49"/>
  <c r="D42" i="49"/>
  <c r="L41" i="49"/>
  <c r="L40" i="49"/>
  <c r="L39" i="49"/>
  <c r="L43" i="49" s="1"/>
  <c r="C38" i="49"/>
  <c r="D36" i="49" s="1"/>
  <c r="K36" i="49"/>
  <c r="L34" i="49" s="1"/>
  <c r="L35" i="49"/>
  <c r="C33" i="49"/>
  <c r="D30" i="49" s="1"/>
  <c r="D32" i="49"/>
  <c r="D31" i="49"/>
  <c r="K30" i="49"/>
  <c r="L27" i="49" s="1"/>
  <c r="L28" i="49"/>
  <c r="G28" i="49"/>
  <c r="D27" i="49"/>
  <c r="C27" i="49"/>
  <c r="D26" i="49"/>
  <c r="L25" i="49"/>
  <c r="D25" i="49"/>
  <c r="G23" i="49"/>
  <c r="H21" i="49" s="1"/>
  <c r="K22" i="49"/>
  <c r="H22" i="49"/>
  <c r="C22" i="49"/>
  <c r="L21" i="49"/>
  <c r="L20" i="49"/>
  <c r="L19" i="49"/>
  <c r="L22" i="49" s="1"/>
  <c r="G17" i="49"/>
  <c r="H14" i="49" s="1"/>
  <c r="K16" i="49"/>
  <c r="H16" i="49"/>
  <c r="L15" i="49"/>
  <c r="H15" i="49"/>
  <c r="C15" i="49"/>
  <c r="D14" i="49" s="1"/>
  <c r="L14" i="49"/>
  <c r="L13" i="49"/>
  <c r="D13" i="49"/>
  <c r="L12" i="49"/>
  <c r="D12" i="49"/>
  <c r="D15" i="49" s="1"/>
  <c r="L11" i="49"/>
  <c r="L16" i="49" s="1"/>
  <c r="G11" i="49"/>
  <c r="H10" i="49" s="1"/>
  <c r="H9" i="49"/>
  <c r="C9" i="49"/>
  <c r="K8" i="49"/>
  <c r="L7" i="49" s="1"/>
  <c r="L6" i="49"/>
  <c r="G6" i="49"/>
  <c r="L5" i="49"/>
  <c r="C99" i="48"/>
  <c r="D98" i="48" s="1"/>
  <c r="C94" i="48"/>
  <c r="D93" i="48"/>
  <c r="D92" i="48"/>
  <c r="D94" i="48" s="1"/>
  <c r="C89" i="48"/>
  <c r="D88" i="48" s="1"/>
  <c r="C82" i="48"/>
  <c r="D81" i="48"/>
  <c r="D82" i="48" s="1"/>
  <c r="D80" i="48"/>
  <c r="D79" i="48"/>
  <c r="C76" i="48"/>
  <c r="D75" i="48" s="1"/>
  <c r="D74" i="48"/>
  <c r="D73" i="48"/>
  <c r="D70" i="48"/>
  <c r="C70" i="48"/>
  <c r="D69" i="48" s="1"/>
  <c r="D68" i="48"/>
  <c r="C65" i="48"/>
  <c r="D64" i="48"/>
  <c r="D63" i="48"/>
  <c r="D65" i="48" s="1"/>
  <c r="C60" i="48"/>
  <c r="D59" i="48" s="1"/>
  <c r="C54" i="48"/>
  <c r="D53" i="48" s="1"/>
  <c r="D52" i="48"/>
  <c r="C49" i="48"/>
  <c r="D47" i="48" s="1"/>
  <c r="D49" i="48" s="1"/>
  <c r="D48" i="48"/>
  <c r="C44" i="48"/>
  <c r="D41" i="48" s="1"/>
  <c r="D42" i="48"/>
  <c r="C38" i="48"/>
  <c r="D37" i="48" s="1"/>
  <c r="C33" i="48"/>
  <c r="D30" i="48" s="1"/>
  <c r="D32" i="48"/>
  <c r="D31" i="48"/>
  <c r="C27" i="48"/>
  <c r="D26" i="48" s="1"/>
  <c r="D25" i="48"/>
  <c r="C22" i="48"/>
  <c r="C15" i="48"/>
  <c r="D12" i="48" s="1"/>
  <c r="D13" i="48"/>
  <c r="C9" i="48"/>
  <c r="D8" i="48" s="1"/>
  <c r="D4" i="48"/>
  <c r="C99" i="47"/>
  <c r="D97" i="47" s="1"/>
  <c r="D99" i="47" s="1"/>
  <c r="D98" i="47"/>
  <c r="C94" i="47"/>
  <c r="D93" i="47" s="1"/>
  <c r="D92" i="47"/>
  <c r="C89" i="47"/>
  <c r="D87" i="47" s="1"/>
  <c r="D88" i="47"/>
  <c r="D85" i="47"/>
  <c r="C82" i="47"/>
  <c r="C76" i="47"/>
  <c r="D74" i="47" s="1"/>
  <c r="D75" i="47"/>
  <c r="D73" i="47"/>
  <c r="D76" i="47" s="1"/>
  <c r="C70" i="47"/>
  <c r="D68" i="47" s="1"/>
  <c r="D70" i="47" s="1"/>
  <c r="D69" i="47"/>
  <c r="C65" i="47"/>
  <c r="D64" i="47" s="1"/>
  <c r="D63" i="47"/>
  <c r="C60" i="47"/>
  <c r="D58" i="47" s="1"/>
  <c r="D59" i="47"/>
  <c r="C54" i="47"/>
  <c r="D53" i="47"/>
  <c r="D52" i="47"/>
  <c r="C49" i="47"/>
  <c r="D48" i="47" s="1"/>
  <c r="C44" i="47"/>
  <c r="D43" i="47"/>
  <c r="K42" i="47"/>
  <c r="L41" i="47" s="1"/>
  <c r="D42" i="47"/>
  <c r="D44" i="47" s="1"/>
  <c r="D41" i="47"/>
  <c r="L40" i="47"/>
  <c r="L42" i="47" s="1"/>
  <c r="C38" i="47"/>
  <c r="K37" i="47"/>
  <c r="L36" i="47"/>
  <c r="G36" i="47"/>
  <c r="H35" i="47" s="1"/>
  <c r="L35" i="47"/>
  <c r="L37" i="47" s="1"/>
  <c r="C33" i="47"/>
  <c r="D32" i="47" s="1"/>
  <c r="K32" i="47"/>
  <c r="L31" i="47"/>
  <c r="G31" i="47"/>
  <c r="D31" i="47"/>
  <c r="L30" i="47"/>
  <c r="H30" i="47"/>
  <c r="D30" i="47"/>
  <c r="D33" i="47" s="1"/>
  <c r="H29" i="47"/>
  <c r="H31" i="47" s="1"/>
  <c r="L27" i="47"/>
  <c r="K27" i="47"/>
  <c r="C27" i="47"/>
  <c r="D25" i="47" s="1"/>
  <c r="L26" i="47"/>
  <c r="G26" i="47"/>
  <c r="H25" i="47" s="1"/>
  <c r="L25" i="47"/>
  <c r="H24" i="47"/>
  <c r="H26" i="47" s="1"/>
  <c r="K22" i="47"/>
  <c r="C22" i="47"/>
  <c r="L21" i="47"/>
  <c r="G21" i="47"/>
  <c r="D21" i="47"/>
  <c r="L20" i="47"/>
  <c r="H20" i="47"/>
  <c r="D20" i="47"/>
  <c r="H19" i="47"/>
  <c r="H21" i="47" s="1"/>
  <c r="D19" i="47"/>
  <c r="D18" i="47"/>
  <c r="K17" i="47"/>
  <c r="L16" i="47" s="1"/>
  <c r="G16" i="47"/>
  <c r="H15" i="47"/>
  <c r="C15" i="47"/>
  <c r="D14" i="47" s="1"/>
  <c r="H14" i="47"/>
  <c r="D13" i="47"/>
  <c r="K12" i="47"/>
  <c r="D12" i="47"/>
  <c r="D15" i="47" s="1"/>
  <c r="L11" i="47"/>
  <c r="G11" i="47"/>
  <c r="H10" i="47" s="1"/>
  <c r="L10" i="47"/>
  <c r="L12" i="47" s="1"/>
  <c r="C9" i="47"/>
  <c r="K7" i="47"/>
  <c r="L5" i="47" s="1"/>
  <c r="G6" i="47"/>
  <c r="D6" i="47"/>
  <c r="H5" i="47"/>
  <c r="H4" i="47"/>
  <c r="H6" i="47" s="1"/>
  <c r="C99" i="46"/>
  <c r="C94" i="46"/>
  <c r="D93" i="46" s="1"/>
  <c r="C89" i="46"/>
  <c r="C82" i="46"/>
  <c r="D79" i="46" s="1"/>
  <c r="D80" i="46"/>
  <c r="C76" i="46"/>
  <c r="D75" i="46" s="1"/>
  <c r="C70" i="46"/>
  <c r="C65" i="46"/>
  <c r="D64" i="46" s="1"/>
  <c r="C60" i="46"/>
  <c r="C54" i="46"/>
  <c r="D53" i="46" s="1"/>
  <c r="C49" i="46"/>
  <c r="D48" i="46" s="1"/>
  <c r="D49" i="46" s="1"/>
  <c r="D47" i="46"/>
  <c r="C44" i="46"/>
  <c r="D43" i="46" s="1"/>
  <c r="D41" i="46"/>
  <c r="C38" i="46"/>
  <c r="D37" i="46"/>
  <c r="D36" i="46"/>
  <c r="D38" i="46" s="1"/>
  <c r="C33" i="46"/>
  <c r="D30" i="46" s="1"/>
  <c r="D31" i="46"/>
  <c r="C27" i="46"/>
  <c r="D26" i="46" s="1"/>
  <c r="D25" i="46"/>
  <c r="D27" i="46" s="1"/>
  <c r="C22" i="46"/>
  <c r="D20" i="46" s="1"/>
  <c r="D21" i="46"/>
  <c r="C15" i="46"/>
  <c r="D14" i="46" s="1"/>
  <c r="D12" i="46"/>
  <c r="C9" i="46"/>
  <c r="D8" i="46"/>
  <c r="D7" i="46"/>
  <c r="D6" i="46"/>
  <c r="D5" i="46"/>
  <c r="D4" i="46"/>
  <c r="D9" i="46" s="1"/>
  <c r="C99" i="45"/>
  <c r="D98" i="45" s="1"/>
  <c r="D99" i="45" s="1"/>
  <c r="D97" i="45"/>
  <c r="C94" i="45"/>
  <c r="D93" i="45" s="1"/>
  <c r="C89" i="45"/>
  <c r="D88" i="45" s="1"/>
  <c r="D87" i="45"/>
  <c r="C82" i="45"/>
  <c r="D81" i="45"/>
  <c r="D80" i="45"/>
  <c r="D79" i="45"/>
  <c r="C76" i="45"/>
  <c r="D75" i="45" s="1"/>
  <c r="D74" i="45"/>
  <c r="C70" i="45"/>
  <c r="D69" i="45" s="1"/>
  <c r="D70" i="45" s="1"/>
  <c r="D68" i="45"/>
  <c r="C65" i="45"/>
  <c r="D64" i="45"/>
  <c r="D63" i="45"/>
  <c r="D65" i="45" s="1"/>
  <c r="D60" i="45"/>
  <c r="C60" i="45"/>
  <c r="D59" i="45" s="1"/>
  <c r="D58" i="45"/>
  <c r="D57" i="45"/>
  <c r="C54" i="45"/>
  <c r="D53" i="45" s="1"/>
  <c r="D52" i="45"/>
  <c r="D54" i="45" s="1"/>
  <c r="C49" i="45"/>
  <c r="D47" i="45" s="1"/>
  <c r="D49" i="45" s="1"/>
  <c r="D48" i="45"/>
  <c r="C44" i="45"/>
  <c r="D43" i="45" s="1"/>
  <c r="D42" i="45"/>
  <c r="D41" i="45"/>
  <c r="D44" i="45" s="1"/>
  <c r="C38" i="45"/>
  <c r="D37" i="45" s="1"/>
  <c r="C33" i="45"/>
  <c r="D32" i="45"/>
  <c r="D31" i="45"/>
  <c r="D30" i="45"/>
  <c r="C27" i="45"/>
  <c r="D26" i="45" s="1"/>
  <c r="C22" i="45"/>
  <c r="C15" i="45"/>
  <c r="D14" i="45" s="1"/>
  <c r="D13" i="45"/>
  <c r="D12" i="45"/>
  <c r="C9" i="45"/>
  <c r="D8" i="45" s="1"/>
  <c r="D4" i="45"/>
  <c r="C99" i="44"/>
  <c r="D98" i="44"/>
  <c r="D97" i="44"/>
  <c r="D99" i="44" s="1"/>
  <c r="C94" i="44"/>
  <c r="D93" i="44" s="1"/>
  <c r="D92" i="44"/>
  <c r="D94" i="44" s="1"/>
  <c r="C89" i="44"/>
  <c r="D87" i="44" s="1"/>
  <c r="D88" i="44"/>
  <c r="C82" i="44"/>
  <c r="C76" i="44"/>
  <c r="D75" i="44" s="1"/>
  <c r="D73" i="44"/>
  <c r="C70" i="44"/>
  <c r="D69" i="44" s="1"/>
  <c r="C65" i="44"/>
  <c r="D64" i="44"/>
  <c r="D63" i="44"/>
  <c r="D65" i="44" s="1"/>
  <c r="C60" i="44"/>
  <c r="D59" i="44" s="1"/>
  <c r="C54" i="44"/>
  <c r="D52" i="44" s="1"/>
  <c r="D54" i="44" s="1"/>
  <c r="D53" i="44"/>
  <c r="C49" i="44"/>
  <c r="D48" i="44" s="1"/>
  <c r="D47" i="44"/>
  <c r="C44" i="44"/>
  <c r="D41" i="44" s="1"/>
  <c r="D44" i="44" s="1"/>
  <c r="D43" i="44"/>
  <c r="D42" i="44"/>
  <c r="C38" i="44"/>
  <c r="D37" i="44"/>
  <c r="D36" i="44"/>
  <c r="D38" i="44" s="1"/>
  <c r="C33" i="44"/>
  <c r="D31" i="44" s="1"/>
  <c r="D32" i="44"/>
  <c r="D30" i="44"/>
  <c r="D33" i="44" s="1"/>
  <c r="K28" i="44"/>
  <c r="L27" i="44"/>
  <c r="C27" i="44"/>
  <c r="D26" i="44" s="1"/>
  <c r="K22" i="44"/>
  <c r="L21" i="44" s="1"/>
  <c r="C22" i="44"/>
  <c r="D20" i="44" s="1"/>
  <c r="G21" i="44"/>
  <c r="H19" i="44" s="1"/>
  <c r="L20" i="44"/>
  <c r="L22" i="44" s="1"/>
  <c r="H20" i="44"/>
  <c r="D19" i="44"/>
  <c r="K17" i="44"/>
  <c r="L16" i="44"/>
  <c r="L17" i="44" s="1"/>
  <c r="H16" i="44"/>
  <c r="G16" i="44"/>
  <c r="L15" i="44"/>
  <c r="H15" i="44"/>
  <c r="C15" i="44"/>
  <c r="H14" i="44"/>
  <c r="D14" i="44"/>
  <c r="D13" i="44"/>
  <c r="K12" i="44"/>
  <c r="L9" i="44" s="1"/>
  <c r="D12" i="44"/>
  <c r="D15" i="44" s="1"/>
  <c r="G11" i="44"/>
  <c r="L10" i="44"/>
  <c r="H10" i="44"/>
  <c r="H11" i="44" s="1"/>
  <c r="H9" i="44"/>
  <c r="C9" i="44"/>
  <c r="D8" i="44"/>
  <c r="D7" i="44"/>
  <c r="K6" i="44"/>
  <c r="L5" i="44" s="1"/>
  <c r="G6" i="44"/>
  <c r="D6" i="44"/>
  <c r="D9" i="44" s="1"/>
  <c r="H5" i="44"/>
  <c r="D5" i="44"/>
  <c r="H4" i="44"/>
  <c r="H6" i="44" s="1"/>
  <c r="D4" i="44"/>
  <c r="C99" i="43"/>
  <c r="D98" i="43" s="1"/>
  <c r="C94" i="43"/>
  <c r="D92" i="43" s="1"/>
  <c r="D93" i="43"/>
  <c r="C89" i="43"/>
  <c r="D88" i="43" s="1"/>
  <c r="D85" i="43"/>
  <c r="C82" i="43"/>
  <c r="D79" i="43" s="1"/>
  <c r="D82" i="43" s="1"/>
  <c r="D81" i="43"/>
  <c r="D80" i="43"/>
  <c r="C76" i="43"/>
  <c r="D73" i="43" s="1"/>
  <c r="D75" i="43"/>
  <c r="D74" i="43"/>
  <c r="C70" i="43"/>
  <c r="D69" i="43" s="1"/>
  <c r="C65" i="43"/>
  <c r="D63" i="43" s="1"/>
  <c r="D64" i="43"/>
  <c r="C60" i="43"/>
  <c r="D59" i="43" s="1"/>
  <c r="C54" i="43"/>
  <c r="D49" i="43"/>
  <c r="C49" i="43"/>
  <c r="D48" i="43"/>
  <c r="D47" i="43"/>
  <c r="C44" i="43"/>
  <c r="C38" i="43"/>
  <c r="D37" i="43" s="1"/>
  <c r="D36" i="43"/>
  <c r="D38" i="43" s="1"/>
  <c r="D33" i="43"/>
  <c r="C33" i="43"/>
  <c r="D32" i="43"/>
  <c r="D31" i="43"/>
  <c r="D30" i="43"/>
  <c r="C27" i="43"/>
  <c r="D26" i="43"/>
  <c r="D25" i="43"/>
  <c r="D27" i="43" s="1"/>
  <c r="C22" i="43"/>
  <c r="D21" i="43"/>
  <c r="G20" i="43"/>
  <c r="H18" i="43" s="1"/>
  <c r="D20" i="43"/>
  <c r="H19" i="43"/>
  <c r="D19" i="43"/>
  <c r="D18" i="43"/>
  <c r="H17" i="43"/>
  <c r="C15" i="43"/>
  <c r="D13" i="43" s="1"/>
  <c r="D14" i="43"/>
  <c r="H13" i="43"/>
  <c r="G13" i="43"/>
  <c r="H12" i="43"/>
  <c r="H11" i="43"/>
  <c r="H10" i="43"/>
  <c r="C9" i="43"/>
  <c r="G7" i="43"/>
  <c r="H5" i="43" s="1"/>
  <c r="K6" i="43"/>
  <c r="L5" i="43" s="1"/>
  <c r="H6" i="43"/>
  <c r="C99" i="42"/>
  <c r="D94" i="42"/>
  <c r="C94" i="42"/>
  <c r="D93" i="42"/>
  <c r="D92" i="42"/>
  <c r="C89" i="42"/>
  <c r="C82" i="42"/>
  <c r="D79" i="42" s="1"/>
  <c r="D81" i="42"/>
  <c r="D80" i="42"/>
  <c r="C76" i="42"/>
  <c r="D75" i="42" s="1"/>
  <c r="C70" i="42"/>
  <c r="D65" i="42"/>
  <c r="C65" i="42"/>
  <c r="D64" i="42"/>
  <c r="D63" i="42"/>
  <c r="C60" i="42"/>
  <c r="C54" i="42"/>
  <c r="D53" i="42" s="1"/>
  <c r="D52" i="42"/>
  <c r="D49" i="42"/>
  <c r="C49" i="42"/>
  <c r="D48" i="42"/>
  <c r="D47" i="42"/>
  <c r="C44" i="42"/>
  <c r="D43" i="42" s="1"/>
  <c r="D42" i="42"/>
  <c r="D41" i="42"/>
  <c r="D44" i="42" s="1"/>
  <c r="C38" i="42"/>
  <c r="D36" i="42" s="1"/>
  <c r="D38" i="42" s="1"/>
  <c r="D37" i="42"/>
  <c r="C33" i="42"/>
  <c r="D30" i="42" s="1"/>
  <c r="D33" i="42" s="1"/>
  <c r="D32" i="42"/>
  <c r="D31" i="42"/>
  <c r="C27" i="42"/>
  <c r="D26" i="42" s="1"/>
  <c r="K23" i="42"/>
  <c r="L21" i="42" s="1"/>
  <c r="L22" i="42"/>
  <c r="G22" i="42"/>
  <c r="C22" i="42"/>
  <c r="D20" i="42" s="1"/>
  <c r="H21" i="42"/>
  <c r="D21" i="42"/>
  <c r="H20" i="42"/>
  <c r="H22" i="42" s="1"/>
  <c r="D19" i="42"/>
  <c r="K18" i="42"/>
  <c r="L16" i="42" s="1"/>
  <c r="D18" i="42"/>
  <c r="L17" i="42"/>
  <c r="G17" i="42"/>
  <c r="L15" i="42"/>
  <c r="C15" i="42"/>
  <c r="D14" i="42" s="1"/>
  <c r="L14" i="42"/>
  <c r="H14" i="42"/>
  <c r="D12" i="42"/>
  <c r="K11" i="42"/>
  <c r="L9" i="42" s="1"/>
  <c r="G11" i="42"/>
  <c r="L10" i="42"/>
  <c r="C9" i="42"/>
  <c r="D6" i="42" s="1"/>
  <c r="D7" i="42"/>
  <c r="L6" i="42"/>
  <c r="K6" i="42"/>
  <c r="G6" i="42"/>
  <c r="H4" i="42" s="1"/>
  <c r="L5" i="42"/>
  <c r="D5" i="42"/>
  <c r="L4" i="42"/>
  <c r="D4" i="42"/>
  <c r="D99" i="41"/>
  <c r="C99" i="41"/>
  <c r="D98" i="41"/>
  <c r="D97" i="41"/>
  <c r="C94" i="41"/>
  <c r="C89" i="41"/>
  <c r="D88" i="41"/>
  <c r="D87" i="41"/>
  <c r="D86" i="41"/>
  <c r="D85" i="41"/>
  <c r="D89" i="41" s="1"/>
  <c r="C82" i="41"/>
  <c r="D80" i="41" s="1"/>
  <c r="D81" i="41"/>
  <c r="D79" i="41"/>
  <c r="C76" i="41"/>
  <c r="D75" i="41" s="1"/>
  <c r="C70" i="41"/>
  <c r="D69" i="41" s="1"/>
  <c r="C65" i="41"/>
  <c r="C60" i="41"/>
  <c r="D59" i="41"/>
  <c r="D58" i="41"/>
  <c r="D57" i="41"/>
  <c r="D60" i="41" s="1"/>
  <c r="P56" i="41"/>
  <c r="O56" i="41"/>
  <c r="P55" i="41"/>
  <c r="P54" i="41"/>
  <c r="C54" i="41"/>
  <c r="D53" i="41" s="1"/>
  <c r="D52" i="41"/>
  <c r="P51" i="41"/>
  <c r="O51" i="41"/>
  <c r="P50" i="41"/>
  <c r="P49" i="41"/>
  <c r="C49" i="41"/>
  <c r="D48" i="41" s="1"/>
  <c r="D47" i="41"/>
  <c r="D49" i="41" s="1"/>
  <c r="P46" i="41"/>
  <c r="O46" i="41"/>
  <c r="P45" i="41"/>
  <c r="P44" i="41"/>
  <c r="C44" i="41"/>
  <c r="D41" i="41" s="1"/>
  <c r="D42" i="41"/>
  <c r="P41" i="41"/>
  <c r="O41" i="41"/>
  <c r="P40" i="41"/>
  <c r="P39" i="41"/>
  <c r="C38" i="41"/>
  <c r="D36" i="41" s="1"/>
  <c r="D37" i="41"/>
  <c r="P36" i="41"/>
  <c r="O36" i="41"/>
  <c r="P35" i="41"/>
  <c r="P34" i="41"/>
  <c r="C33" i="41"/>
  <c r="D31" i="41" s="1"/>
  <c r="D32" i="41"/>
  <c r="P31" i="41"/>
  <c r="O31" i="41"/>
  <c r="P30" i="41"/>
  <c r="D30" i="41"/>
  <c r="P29" i="41"/>
  <c r="K27" i="41"/>
  <c r="L26" i="41" s="1"/>
  <c r="D27" i="41"/>
  <c r="C27" i="41"/>
  <c r="O26" i="41"/>
  <c r="P24" i="41" s="1"/>
  <c r="D26" i="41"/>
  <c r="D25" i="41"/>
  <c r="K22" i="41"/>
  <c r="L21" i="41" s="1"/>
  <c r="G22" i="41"/>
  <c r="C22" i="41"/>
  <c r="P21" i="41"/>
  <c r="O21" i="41"/>
  <c r="H21" i="41"/>
  <c r="P20" i="41"/>
  <c r="H20" i="41"/>
  <c r="H22" i="41" s="1"/>
  <c r="P19" i="41"/>
  <c r="G17" i="41"/>
  <c r="O16" i="41"/>
  <c r="K16" i="41"/>
  <c r="L15" i="41" s="1"/>
  <c r="H16" i="41"/>
  <c r="H15" i="41"/>
  <c r="H17" i="41" s="1"/>
  <c r="C15" i="41"/>
  <c r="L14" i="41"/>
  <c r="L16" i="41" s="1"/>
  <c r="G12" i="41"/>
  <c r="H11" i="41" s="1"/>
  <c r="O11" i="41"/>
  <c r="K11" i="41"/>
  <c r="L9" i="41" s="1"/>
  <c r="P10" i="41"/>
  <c r="H10" i="41"/>
  <c r="P9" i="41"/>
  <c r="P11" i="41" s="1"/>
  <c r="H9" i="41"/>
  <c r="C9" i="41"/>
  <c r="D8" i="41"/>
  <c r="D7" i="41"/>
  <c r="O6" i="41"/>
  <c r="K6" i="41"/>
  <c r="G6" i="41"/>
  <c r="D6" i="41"/>
  <c r="L5" i="41"/>
  <c r="H5" i="41"/>
  <c r="H6" i="41" s="1"/>
  <c r="D5" i="41"/>
  <c r="L4" i="41"/>
  <c r="L6" i="41" s="1"/>
  <c r="H4" i="41"/>
  <c r="D4" i="41"/>
  <c r="D9" i="41" s="1"/>
  <c r="C99" i="40"/>
  <c r="C94" i="40"/>
  <c r="D93" i="40" s="1"/>
  <c r="C89" i="40"/>
  <c r="D88" i="40" s="1"/>
  <c r="C82" i="40"/>
  <c r="D81" i="40"/>
  <c r="D80" i="40"/>
  <c r="D79" i="40"/>
  <c r="D82" i="40" s="1"/>
  <c r="C76" i="40"/>
  <c r="D75" i="40" s="1"/>
  <c r="C70" i="40"/>
  <c r="D68" i="40" s="1"/>
  <c r="D69" i="40"/>
  <c r="C65" i="40"/>
  <c r="D64" i="40" s="1"/>
  <c r="C60" i="40"/>
  <c r="D59" i="40"/>
  <c r="C54" i="40"/>
  <c r="D53" i="40"/>
  <c r="D52" i="40"/>
  <c r="D54" i="40" s="1"/>
  <c r="C49" i="40"/>
  <c r="C44" i="40"/>
  <c r="D43" i="40" s="1"/>
  <c r="D42" i="40"/>
  <c r="D41" i="40"/>
  <c r="D44" i="40" s="1"/>
  <c r="C38" i="40"/>
  <c r="D37" i="40" s="1"/>
  <c r="C33" i="40"/>
  <c r="D32" i="40" s="1"/>
  <c r="D31" i="40"/>
  <c r="D30" i="40"/>
  <c r="D33" i="40" s="1"/>
  <c r="K28" i="40"/>
  <c r="L27" i="40" s="1"/>
  <c r="C27" i="40"/>
  <c r="D26" i="40"/>
  <c r="D25" i="40"/>
  <c r="D27" i="40" s="1"/>
  <c r="K23" i="40"/>
  <c r="L22" i="40" s="1"/>
  <c r="G22" i="40"/>
  <c r="C22" i="40"/>
  <c r="L21" i="40"/>
  <c r="H21" i="40"/>
  <c r="H20" i="40"/>
  <c r="H19" i="40"/>
  <c r="H22" i="40" s="1"/>
  <c r="K18" i="40"/>
  <c r="G16" i="40"/>
  <c r="H15" i="40" s="1"/>
  <c r="C15" i="40"/>
  <c r="H14" i="40"/>
  <c r="K13" i="40"/>
  <c r="L12" i="40" s="1"/>
  <c r="D12" i="40"/>
  <c r="L11" i="40"/>
  <c r="L13" i="40" s="1"/>
  <c r="G11" i="40"/>
  <c r="H10" i="40" s="1"/>
  <c r="C9" i="40"/>
  <c r="K8" i="40"/>
  <c r="D8" i="40"/>
  <c r="D7" i="40"/>
  <c r="G6" i="40"/>
  <c r="D6" i="40"/>
  <c r="L5" i="40"/>
  <c r="H5" i="40"/>
  <c r="D5" i="40"/>
  <c r="H4" i="40"/>
  <c r="H6" i="40" s="1"/>
  <c r="D4" i="40"/>
  <c r="C99" i="39"/>
  <c r="D97" i="39" s="1"/>
  <c r="D98" i="39"/>
  <c r="C94" i="39"/>
  <c r="D93" i="39"/>
  <c r="D92" i="39"/>
  <c r="D94" i="39" s="1"/>
  <c r="C89" i="39"/>
  <c r="D88" i="39"/>
  <c r="C82" i="39"/>
  <c r="D81" i="39" s="1"/>
  <c r="D80" i="39"/>
  <c r="D79" i="39"/>
  <c r="D82" i="39" s="1"/>
  <c r="C76" i="39"/>
  <c r="D75" i="39" s="1"/>
  <c r="D74" i="39"/>
  <c r="D73" i="39"/>
  <c r="O70" i="39"/>
  <c r="D70" i="39"/>
  <c r="C70" i="39"/>
  <c r="D69" i="39"/>
  <c r="D68" i="39"/>
  <c r="C65" i="39"/>
  <c r="O64" i="39"/>
  <c r="P63" i="39"/>
  <c r="P62" i="39"/>
  <c r="P61" i="39"/>
  <c r="P60" i="39"/>
  <c r="C60" i="39"/>
  <c r="D59" i="39" s="1"/>
  <c r="O57" i="39"/>
  <c r="D57" i="39"/>
  <c r="P56" i="39"/>
  <c r="P55" i="39"/>
  <c r="C54" i="39"/>
  <c r="D53" i="39" s="1"/>
  <c r="O52" i="39"/>
  <c r="D52" i="39"/>
  <c r="P51" i="39"/>
  <c r="P50" i="39"/>
  <c r="P52" i="39" s="1"/>
  <c r="C49" i="39"/>
  <c r="D48" i="39" s="1"/>
  <c r="O47" i="39"/>
  <c r="P45" i="39" s="1"/>
  <c r="D47" i="39"/>
  <c r="P46" i="39"/>
  <c r="P44" i="39"/>
  <c r="C44" i="39"/>
  <c r="D41" i="39" s="1"/>
  <c r="D42" i="39"/>
  <c r="O41" i="39"/>
  <c r="C38" i="39"/>
  <c r="D36" i="39" s="1"/>
  <c r="O36" i="39"/>
  <c r="C33" i="39"/>
  <c r="D31" i="39" s="1"/>
  <c r="O31" i="39"/>
  <c r="D30" i="39"/>
  <c r="C27" i="39"/>
  <c r="O26" i="39"/>
  <c r="P25" i="39" s="1"/>
  <c r="G26" i="39"/>
  <c r="H25" i="39" s="1"/>
  <c r="D26" i="39"/>
  <c r="D25" i="39"/>
  <c r="D27" i="39" s="1"/>
  <c r="P24" i="39"/>
  <c r="P26" i="39" s="1"/>
  <c r="H24" i="39"/>
  <c r="H26" i="39" s="1"/>
  <c r="C22" i="39"/>
  <c r="O21" i="39"/>
  <c r="G21" i="39"/>
  <c r="H20" i="39" s="1"/>
  <c r="D21" i="39"/>
  <c r="P20" i="39"/>
  <c r="D20" i="39"/>
  <c r="P19" i="39"/>
  <c r="P21" i="39" s="1"/>
  <c r="D19" i="39"/>
  <c r="D18" i="39"/>
  <c r="D22" i="39" s="1"/>
  <c r="O16" i="39"/>
  <c r="K16" i="39"/>
  <c r="L15" i="39" s="1"/>
  <c r="G16" i="39"/>
  <c r="H15" i="39"/>
  <c r="C15" i="39"/>
  <c r="D14" i="39" s="1"/>
  <c r="L14" i="39"/>
  <c r="L16" i="39" s="1"/>
  <c r="H14" i="39"/>
  <c r="H16" i="39" s="1"/>
  <c r="D12" i="39"/>
  <c r="P11" i="39"/>
  <c r="O11" i="39"/>
  <c r="P10" i="39" s="1"/>
  <c r="K11" i="39"/>
  <c r="G11" i="39"/>
  <c r="L10" i="39"/>
  <c r="H10" i="39"/>
  <c r="P9" i="39"/>
  <c r="L9" i="39"/>
  <c r="H9" i="39"/>
  <c r="C9" i="39"/>
  <c r="D8" i="39" s="1"/>
  <c r="D7" i="39"/>
  <c r="P6" i="39"/>
  <c r="O6" i="39"/>
  <c r="K6" i="39"/>
  <c r="G6" i="39"/>
  <c r="H5" i="39" s="1"/>
  <c r="P5" i="39"/>
  <c r="L5" i="39"/>
  <c r="D5" i="39"/>
  <c r="P4" i="39"/>
  <c r="L4" i="39"/>
  <c r="L6" i="39" s="1"/>
  <c r="H4" i="39"/>
  <c r="H6" i="39" s="1"/>
  <c r="D4" i="39"/>
  <c r="C99" i="38"/>
  <c r="C94" i="38"/>
  <c r="D93" i="38" s="1"/>
  <c r="C89" i="38"/>
  <c r="C82" i="38"/>
  <c r="D81" i="38"/>
  <c r="D80" i="38"/>
  <c r="D79" i="38"/>
  <c r="C76" i="38"/>
  <c r="D75" i="38" s="1"/>
  <c r="C70" i="38"/>
  <c r="C65" i="38"/>
  <c r="D64" i="38" s="1"/>
  <c r="C60" i="38"/>
  <c r="C54" i="38"/>
  <c r="D53" i="38" s="1"/>
  <c r="D52" i="38"/>
  <c r="D49" i="38"/>
  <c r="C49" i="38"/>
  <c r="D48" i="38"/>
  <c r="D47" i="38"/>
  <c r="C44" i="38"/>
  <c r="D43" i="38" s="1"/>
  <c r="D42" i="38"/>
  <c r="D41" i="38"/>
  <c r="D44" i="38" s="1"/>
  <c r="G38" i="38"/>
  <c r="H37" i="38" s="1"/>
  <c r="C38" i="38"/>
  <c r="D37" i="38" s="1"/>
  <c r="H36" i="38"/>
  <c r="D36" i="38"/>
  <c r="D38" i="38" s="1"/>
  <c r="H35" i="38"/>
  <c r="H34" i="38"/>
  <c r="H38" i="38" s="1"/>
  <c r="K33" i="38"/>
  <c r="L31" i="38" s="1"/>
  <c r="L33" i="38" s="1"/>
  <c r="C33" i="38"/>
  <c r="D31" i="38" s="1"/>
  <c r="L32" i="38"/>
  <c r="D32" i="38"/>
  <c r="G31" i="38"/>
  <c r="H30" i="38"/>
  <c r="D30" i="38"/>
  <c r="H29" i="38"/>
  <c r="H31" i="38" s="1"/>
  <c r="K28" i="38"/>
  <c r="L27" i="38" s="1"/>
  <c r="L28" i="38" s="1"/>
  <c r="C27" i="38"/>
  <c r="D25" i="38" s="1"/>
  <c r="D27" i="38" s="1"/>
  <c r="L26" i="38"/>
  <c r="G26" i="38"/>
  <c r="D26" i="38"/>
  <c r="K23" i="38"/>
  <c r="L21" i="38" s="1"/>
  <c r="C22" i="38"/>
  <c r="G21" i="38"/>
  <c r="H20" i="38" s="1"/>
  <c r="H19" i="38"/>
  <c r="K18" i="38"/>
  <c r="L17" i="38" s="1"/>
  <c r="L16" i="38"/>
  <c r="G16" i="38"/>
  <c r="L15" i="38"/>
  <c r="C15" i="38"/>
  <c r="D14" i="38" s="1"/>
  <c r="L14" i="38"/>
  <c r="L18" i="38" s="1"/>
  <c r="D13" i="38"/>
  <c r="D12" i="38"/>
  <c r="K11" i="38"/>
  <c r="G11" i="38"/>
  <c r="L10" i="38"/>
  <c r="H10" i="38"/>
  <c r="L9" i="38"/>
  <c r="L11" i="38" s="1"/>
  <c r="H9" i="38"/>
  <c r="H11" i="38" s="1"/>
  <c r="C9" i="38"/>
  <c r="D6" i="38" s="1"/>
  <c r="K6" i="38"/>
  <c r="G6" i="38"/>
  <c r="L5" i="38"/>
  <c r="L4" i="38"/>
  <c r="L6" i="38" s="1"/>
  <c r="D4" i="38"/>
  <c r="D99" i="37"/>
  <c r="C99" i="37"/>
  <c r="D98" i="37"/>
  <c r="D97" i="37"/>
  <c r="C94" i="37"/>
  <c r="D93" i="37" s="1"/>
  <c r="D92" i="37"/>
  <c r="C89" i="37"/>
  <c r="D88" i="37" s="1"/>
  <c r="C82" i="37"/>
  <c r="C76" i="37"/>
  <c r="D75" i="37" s="1"/>
  <c r="D73" i="37"/>
  <c r="C70" i="37"/>
  <c r="D69" i="37" s="1"/>
  <c r="C65" i="37"/>
  <c r="D64" i="37"/>
  <c r="D63" i="37"/>
  <c r="D65" i="37" s="1"/>
  <c r="C60" i="37"/>
  <c r="D59" i="37" s="1"/>
  <c r="C54" i="37"/>
  <c r="D53" i="37"/>
  <c r="D52" i="37"/>
  <c r="C49" i="37"/>
  <c r="D48" i="37" s="1"/>
  <c r="C44" i="37"/>
  <c r="D43" i="37"/>
  <c r="D42" i="37"/>
  <c r="D41" i="37"/>
  <c r="C38" i="37"/>
  <c r="D37" i="37" s="1"/>
  <c r="K34" i="37"/>
  <c r="L32" i="37" s="1"/>
  <c r="C33" i="37"/>
  <c r="D32" i="37" s="1"/>
  <c r="K29" i="37"/>
  <c r="C27" i="37"/>
  <c r="G26" i="37"/>
  <c r="D26" i="37"/>
  <c r="H25" i="37"/>
  <c r="D25" i="37"/>
  <c r="K24" i="37"/>
  <c r="L23" i="37" s="1"/>
  <c r="H24" i="37"/>
  <c r="H26" i="37" s="1"/>
  <c r="C22" i="37"/>
  <c r="G21" i="37"/>
  <c r="H20" i="37" s="1"/>
  <c r="K19" i="37"/>
  <c r="H19" i="37"/>
  <c r="H18" i="37"/>
  <c r="H17" i="37"/>
  <c r="H21" i="37" s="1"/>
  <c r="O16" i="37"/>
  <c r="C15" i="37"/>
  <c r="G14" i="37"/>
  <c r="D14" i="37"/>
  <c r="K13" i="37"/>
  <c r="L12" i="37" s="1"/>
  <c r="D13" i="37"/>
  <c r="D12" i="37"/>
  <c r="D15" i="37" s="1"/>
  <c r="O11" i="37"/>
  <c r="P10" i="37" s="1"/>
  <c r="L11" i="37"/>
  <c r="L10" i="37"/>
  <c r="G9" i="37"/>
  <c r="H5" i="37" s="1"/>
  <c r="C9" i="37"/>
  <c r="D8" i="37" s="1"/>
  <c r="K7" i="37"/>
  <c r="D7" i="37"/>
  <c r="P6" i="37"/>
  <c r="O6" i="37"/>
  <c r="P5" i="37" s="1"/>
  <c r="L6" i="37"/>
  <c r="D6" i="37"/>
  <c r="L5" i="37"/>
  <c r="D5" i="37"/>
  <c r="D9" i="37" s="1"/>
  <c r="P4" i="37"/>
  <c r="L4" i="37"/>
  <c r="L7" i="37" s="1"/>
  <c r="D4" i="37"/>
  <c r="C99" i="36"/>
  <c r="D98" i="36"/>
  <c r="D97" i="36"/>
  <c r="C94" i="36"/>
  <c r="D93" i="36" s="1"/>
  <c r="C89" i="36"/>
  <c r="D88" i="36"/>
  <c r="D87" i="36"/>
  <c r="D86" i="36"/>
  <c r="D85" i="36"/>
  <c r="C82" i="36"/>
  <c r="D81" i="36" s="1"/>
  <c r="D79" i="36"/>
  <c r="C76" i="36"/>
  <c r="D75" i="36" s="1"/>
  <c r="C70" i="36"/>
  <c r="D69" i="36"/>
  <c r="D68" i="36"/>
  <c r="C65" i="36"/>
  <c r="D64" i="36" s="1"/>
  <c r="C60" i="36"/>
  <c r="D57" i="36" s="1"/>
  <c r="D60" i="36" s="1"/>
  <c r="D59" i="36"/>
  <c r="D58" i="36"/>
  <c r="C54" i="36"/>
  <c r="D53" i="36" s="1"/>
  <c r="D52" i="36"/>
  <c r="D54" i="36" s="1"/>
  <c r="C49" i="36"/>
  <c r="C44" i="36"/>
  <c r="D43" i="36" s="1"/>
  <c r="D41" i="36"/>
  <c r="C38" i="36"/>
  <c r="C33" i="36"/>
  <c r="D32" i="36" s="1"/>
  <c r="D31" i="36"/>
  <c r="D30" i="36"/>
  <c r="D33" i="36" s="1"/>
  <c r="D27" i="36"/>
  <c r="C27" i="36"/>
  <c r="K26" i="36"/>
  <c r="L25" i="36" s="1"/>
  <c r="D26" i="36"/>
  <c r="D25" i="36"/>
  <c r="L24" i="36"/>
  <c r="L26" i="36" s="1"/>
  <c r="D22" i="36"/>
  <c r="C22" i="36"/>
  <c r="K21" i="36"/>
  <c r="G21" i="36"/>
  <c r="D21" i="36"/>
  <c r="L20" i="36"/>
  <c r="H20" i="36"/>
  <c r="D20" i="36"/>
  <c r="L19" i="36"/>
  <c r="L21" i="36" s="1"/>
  <c r="H19" i="36"/>
  <c r="H21" i="36" s="1"/>
  <c r="D19" i="36"/>
  <c r="D18" i="36"/>
  <c r="K16" i="36"/>
  <c r="G16" i="36"/>
  <c r="H15" i="36"/>
  <c r="C15" i="36"/>
  <c r="H14" i="36"/>
  <c r="H16" i="36" s="1"/>
  <c r="D14" i="36"/>
  <c r="H13" i="36"/>
  <c r="D13" i="36"/>
  <c r="H12" i="36"/>
  <c r="D12" i="36"/>
  <c r="K11" i="36"/>
  <c r="L10" i="36"/>
  <c r="L9" i="36"/>
  <c r="L11" i="36" s="1"/>
  <c r="G9" i="36"/>
  <c r="H8" i="36" s="1"/>
  <c r="C9" i="36"/>
  <c r="D8" i="36" s="1"/>
  <c r="H7" i="36"/>
  <c r="D7" i="36"/>
  <c r="K6" i="36"/>
  <c r="L5" i="36" s="1"/>
  <c r="H6" i="36"/>
  <c r="D6" i="36"/>
  <c r="H5" i="36"/>
  <c r="D5" i="36"/>
  <c r="L4" i="36"/>
  <c r="H4" i="36"/>
  <c r="H9" i="36" s="1"/>
  <c r="D4" i="36"/>
  <c r="D9" i="36" s="1"/>
  <c r="C99" i="35"/>
  <c r="D98" i="35"/>
  <c r="D97" i="35"/>
  <c r="D99" i="35" s="1"/>
  <c r="C94" i="35"/>
  <c r="D93" i="35"/>
  <c r="D92" i="35"/>
  <c r="D94" i="35" s="1"/>
  <c r="C89" i="35"/>
  <c r="D86" i="35" s="1"/>
  <c r="D88" i="35"/>
  <c r="D87" i="35"/>
  <c r="C82" i="35"/>
  <c r="D81" i="35" s="1"/>
  <c r="D80" i="35"/>
  <c r="D79" i="35"/>
  <c r="C76" i="35"/>
  <c r="D75" i="35" s="1"/>
  <c r="D76" i="35" s="1"/>
  <c r="D74" i="35"/>
  <c r="D73" i="35"/>
  <c r="C70" i="35"/>
  <c r="D69" i="35"/>
  <c r="D68" i="35"/>
  <c r="D70" i="35" s="1"/>
  <c r="C65" i="35"/>
  <c r="D64" i="35"/>
  <c r="D63" i="35"/>
  <c r="D65" i="35" s="1"/>
  <c r="C60" i="35"/>
  <c r="D57" i="35" s="1"/>
  <c r="D59" i="35"/>
  <c r="D58" i="35"/>
  <c r="C54" i="35"/>
  <c r="D53" i="35" s="1"/>
  <c r="C49" i="35"/>
  <c r="D47" i="35" s="1"/>
  <c r="D49" i="35" s="1"/>
  <c r="D48" i="35"/>
  <c r="C44" i="35"/>
  <c r="D43" i="35" s="1"/>
  <c r="D41" i="35"/>
  <c r="C38" i="35"/>
  <c r="C33" i="35"/>
  <c r="D32" i="35" s="1"/>
  <c r="D31" i="35"/>
  <c r="D30" i="35"/>
  <c r="D33" i="35" s="1"/>
  <c r="D27" i="35"/>
  <c r="C27" i="35"/>
  <c r="D26" i="35" s="1"/>
  <c r="D25" i="35"/>
  <c r="C22" i="35"/>
  <c r="D21" i="35"/>
  <c r="D20" i="35"/>
  <c r="D19" i="35"/>
  <c r="D18" i="35"/>
  <c r="D22" i="35" s="1"/>
  <c r="C15" i="35"/>
  <c r="D14" i="35" s="1"/>
  <c r="D12" i="35"/>
  <c r="C9" i="35"/>
  <c r="C99" i="34"/>
  <c r="D97" i="34" s="1"/>
  <c r="D99" i="34" s="1"/>
  <c r="D98" i="34"/>
  <c r="C94" i="34"/>
  <c r="D93" i="34" s="1"/>
  <c r="C89" i="34"/>
  <c r="D87" i="34" s="1"/>
  <c r="D88" i="34"/>
  <c r="C82" i="34"/>
  <c r="D81" i="34"/>
  <c r="D80" i="34"/>
  <c r="D79" i="34"/>
  <c r="D82" i="34" s="1"/>
  <c r="C76" i="34"/>
  <c r="D73" i="34" s="1"/>
  <c r="D76" i="34" s="1"/>
  <c r="D75" i="34"/>
  <c r="D74" i="34"/>
  <c r="C70" i="34"/>
  <c r="D68" i="34" s="1"/>
  <c r="D69" i="34"/>
  <c r="C65" i="34"/>
  <c r="D64" i="34" s="1"/>
  <c r="C60" i="34"/>
  <c r="D58" i="34" s="1"/>
  <c r="D59" i="34"/>
  <c r="C54" i="34"/>
  <c r="D53" i="34" s="1"/>
  <c r="D52" i="34"/>
  <c r="C49" i="34"/>
  <c r="C44" i="34"/>
  <c r="D43" i="34" s="1"/>
  <c r="D42" i="34"/>
  <c r="D41" i="34"/>
  <c r="C38" i="34"/>
  <c r="D37" i="34" s="1"/>
  <c r="D38" i="34" s="1"/>
  <c r="D36" i="34"/>
  <c r="C33" i="34"/>
  <c r="D32" i="34"/>
  <c r="D31" i="34"/>
  <c r="D30" i="34"/>
  <c r="D33" i="34" s="1"/>
  <c r="C27" i="34"/>
  <c r="D26" i="34"/>
  <c r="D27" i="34" s="1"/>
  <c r="D25" i="34"/>
  <c r="C22" i="34"/>
  <c r="D19" i="34" s="1"/>
  <c r="D21" i="34"/>
  <c r="D20" i="34"/>
  <c r="C15" i="34"/>
  <c r="D14" i="34" s="1"/>
  <c r="D13" i="34"/>
  <c r="D12" i="34"/>
  <c r="C9" i="34"/>
  <c r="D8" i="34" s="1"/>
  <c r="D7" i="34"/>
  <c r="D4" i="34"/>
  <c r="C99" i="33"/>
  <c r="C94" i="33"/>
  <c r="D93" i="33" s="1"/>
  <c r="D92" i="33"/>
  <c r="D94" i="33" s="1"/>
  <c r="C89" i="33"/>
  <c r="C82" i="33"/>
  <c r="D79" i="33" s="1"/>
  <c r="D82" i="33" s="1"/>
  <c r="D81" i="33"/>
  <c r="D80" i="33"/>
  <c r="C76" i="33"/>
  <c r="D75" i="33" s="1"/>
  <c r="C70" i="33"/>
  <c r="C65" i="33"/>
  <c r="D64" i="33" s="1"/>
  <c r="D65" i="33" s="1"/>
  <c r="D63" i="33"/>
  <c r="C60" i="33"/>
  <c r="C54" i="33"/>
  <c r="D53" i="33"/>
  <c r="D52" i="33"/>
  <c r="D54" i="33" s="1"/>
  <c r="C49" i="33"/>
  <c r="D48" i="33" s="1"/>
  <c r="D49" i="33" s="1"/>
  <c r="D47" i="33"/>
  <c r="C44" i="33"/>
  <c r="D43" i="33"/>
  <c r="D42" i="33"/>
  <c r="D41" i="33"/>
  <c r="D44" i="33" s="1"/>
  <c r="C38" i="33"/>
  <c r="D37" i="33"/>
  <c r="D38" i="33" s="1"/>
  <c r="D36" i="33"/>
  <c r="C33" i="33"/>
  <c r="D30" i="33" s="1"/>
  <c r="D33" i="33" s="1"/>
  <c r="D32" i="33"/>
  <c r="D31" i="33"/>
  <c r="C27" i="33"/>
  <c r="D26" i="33" s="1"/>
  <c r="K26" i="33"/>
  <c r="L25" i="33"/>
  <c r="D25" i="33"/>
  <c r="L24" i="33"/>
  <c r="L26" i="33" s="1"/>
  <c r="C22" i="33"/>
  <c r="D19" i="33" s="1"/>
  <c r="K21" i="33"/>
  <c r="G21" i="33"/>
  <c r="H17" i="33" s="1"/>
  <c r="D21" i="33"/>
  <c r="L20" i="33"/>
  <c r="D20" i="33"/>
  <c r="L19" i="33"/>
  <c r="L21" i="33" s="1"/>
  <c r="H18" i="33"/>
  <c r="D18" i="33"/>
  <c r="D22" i="33" s="1"/>
  <c r="K16" i="33"/>
  <c r="L15" i="33" s="1"/>
  <c r="C15" i="33"/>
  <c r="D14" i="33" s="1"/>
  <c r="L14" i="33"/>
  <c r="H14" i="33"/>
  <c r="G14" i="33"/>
  <c r="H12" i="33" s="1"/>
  <c r="H13" i="33"/>
  <c r="D12" i="33"/>
  <c r="K11" i="33"/>
  <c r="G9" i="33"/>
  <c r="H6" i="33" s="1"/>
  <c r="C9" i="33"/>
  <c r="D5" i="33" s="1"/>
  <c r="H8" i="33"/>
  <c r="D8" i="33"/>
  <c r="H7" i="33"/>
  <c r="K6" i="33"/>
  <c r="L4" i="33" s="1"/>
  <c r="L6" i="33" s="1"/>
  <c r="D6" i="33"/>
  <c r="L5" i="33"/>
  <c r="H5" i="33"/>
  <c r="H4" i="33"/>
  <c r="C99" i="32"/>
  <c r="D98" i="32"/>
  <c r="D97" i="32"/>
  <c r="D99" i="32" s="1"/>
  <c r="C94" i="32"/>
  <c r="D93" i="32"/>
  <c r="D94" i="32" s="1"/>
  <c r="D92" i="32"/>
  <c r="C89" i="32"/>
  <c r="D86" i="32" s="1"/>
  <c r="D88" i="32"/>
  <c r="D87" i="32"/>
  <c r="C82" i="32"/>
  <c r="D81" i="32" s="1"/>
  <c r="D80" i="32"/>
  <c r="D79" i="32"/>
  <c r="C76" i="32"/>
  <c r="D75" i="32" s="1"/>
  <c r="D74" i="32"/>
  <c r="C70" i="32"/>
  <c r="D69" i="32"/>
  <c r="D68" i="32"/>
  <c r="D70" i="32" s="1"/>
  <c r="C65" i="32"/>
  <c r="D64" i="32"/>
  <c r="D63" i="32"/>
  <c r="D65" i="32" s="1"/>
  <c r="C60" i="32"/>
  <c r="D57" i="32" s="1"/>
  <c r="D60" i="32" s="1"/>
  <c r="D59" i="32"/>
  <c r="D58" i="32"/>
  <c r="C54" i="32"/>
  <c r="D53" i="32" s="1"/>
  <c r="C49" i="32"/>
  <c r="D47" i="32" s="1"/>
  <c r="D49" i="32" s="1"/>
  <c r="D48" i="32"/>
  <c r="C44" i="32"/>
  <c r="D43" i="32" s="1"/>
  <c r="C38" i="32"/>
  <c r="C33" i="32"/>
  <c r="D32" i="32" s="1"/>
  <c r="D31" i="32"/>
  <c r="D30" i="32"/>
  <c r="C27" i="32"/>
  <c r="D26" i="32" s="1"/>
  <c r="D27" i="32" s="1"/>
  <c r="D25" i="32"/>
  <c r="C22" i="32"/>
  <c r="D21" i="32"/>
  <c r="D20" i="32"/>
  <c r="D19" i="32"/>
  <c r="D18" i="32"/>
  <c r="G17" i="32"/>
  <c r="H16" i="32" s="1"/>
  <c r="C15" i="32"/>
  <c r="D13" i="32" s="1"/>
  <c r="D14" i="32"/>
  <c r="G12" i="32"/>
  <c r="H11" i="32" s="1"/>
  <c r="H9" i="32"/>
  <c r="C9" i="32"/>
  <c r="D8" i="32" s="1"/>
  <c r="D9" i="32" s="1"/>
  <c r="D7" i="32"/>
  <c r="K6" i="32"/>
  <c r="G6" i="32"/>
  <c r="H5" i="32" s="1"/>
  <c r="D6" i="32"/>
  <c r="L5" i="32"/>
  <c r="D5" i="32"/>
  <c r="L4" i="32"/>
  <c r="L6" i="32" s="1"/>
  <c r="D4" i="32"/>
  <c r="C99" i="31"/>
  <c r="C94" i="31"/>
  <c r="D93" i="31" s="1"/>
  <c r="D94" i="31" s="1"/>
  <c r="D92" i="31"/>
  <c r="C89" i="31"/>
  <c r="C82" i="31"/>
  <c r="D79" i="31" s="1"/>
  <c r="D81" i="31"/>
  <c r="D80" i="31"/>
  <c r="C76" i="31"/>
  <c r="D75" i="31" s="1"/>
  <c r="C70" i="31"/>
  <c r="C65" i="31"/>
  <c r="D64" i="31" s="1"/>
  <c r="D65" i="31" s="1"/>
  <c r="D63" i="31"/>
  <c r="C60" i="31"/>
  <c r="C54" i="31"/>
  <c r="D53" i="31"/>
  <c r="D52" i="31"/>
  <c r="D54" i="31" s="1"/>
  <c r="D49" i="31"/>
  <c r="C49" i="31"/>
  <c r="D48" i="31" s="1"/>
  <c r="D47" i="31"/>
  <c r="C44" i="31"/>
  <c r="D43" i="31"/>
  <c r="D42" i="31"/>
  <c r="D41" i="31"/>
  <c r="D44" i="31" s="1"/>
  <c r="C38" i="31"/>
  <c r="D37" i="31"/>
  <c r="D38" i="31" s="1"/>
  <c r="D36" i="31"/>
  <c r="C33" i="31"/>
  <c r="D30" i="31" s="1"/>
  <c r="D33" i="31" s="1"/>
  <c r="D32" i="31"/>
  <c r="D31" i="31"/>
  <c r="C27" i="31"/>
  <c r="D26" i="31" s="1"/>
  <c r="C22" i="31"/>
  <c r="D20" i="31" s="1"/>
  <c r="D21" i="31"/>
  <c r="K19" i="31"/>
  <c r="L18" i="31" s="1"/>
  <c r="L17" i="31"/>
  <c r="C15" i="31"/>
  <c r="D14" i="31" s="1"/>
  <c r="K14" i="31"/>
  <c r="L11" i="31" s="1"/>
  <c r="D13" i="31"/>
  <c r="L12" i="31"/>
  <c r="D12" i="31"/>
  <c r="D15" i="31" s="1"/>
  <c r="G11" i="31"/>
  <c r="H10" i="31" s="1"/>
  <c r="C9" i="31"/>
  <c r="D8" i="31" s="1"/>
  <c r="K8" i="31"/>
  <c r="L4" i="31" s="1"/>
  <c r="L7" i="31"/>
  <c r="G6" i="31"/>
  <c r="H5" i="31" s="1"/>
  <c r="D6" i="31"/>
  <c r="L5" i="31"/>
  <c r="C99" i="30"/>
  <c r="C94" i="30"/>
  <c r="D93" i="30" s="1"/>
  <c r="D94" i="30" s="1"/>
  <c r="D92" i="30"/>
  <c r="C89" i="30"/>
  <c r="C82" i="30"/>
  <c r="D79" i="30" s="1"/>
  <c r="D81" i="30"/>
  <c r="D80" i="30"/>
  <c r="C76" i="30"/>
  <c r="D75" i="30" s="1"/>
  <c r="C70" i="30"/>
  <c r="C65" i="30"/>
  <c r="D64" i="30" s="1"/>
  <c r="D65" i="30" s="1"/>
  <c r="D63" i="30"/>
  <c r="C60" i="30"/>
  <c r="C54" i="30"/>
  <c r="D53" i="30"/>
  <c r="D52" i="30"/>
  <c r="D54" i="30" s="1"/>
  <c r="C49" i="30"/>
  <c r="D48" i="30" s="1"/>
  <c r="D49" i="30" s="1"/>
  <c r="D47" i="30"/>
  <c r="C44" i="30"/>
  <c r="D43" i="30"/>
  <c r="D42" i="30"/>
  <c r="D41" i="30"/>
  <c r="D44" i="30" s="1"/>
  <c r="C38" i="30"/>
  <c r="D37" i="30"/>
  <c r="D36" i="30"/>
  <c r="D38" i="30" s="1"/>
  <c r="C33" i="30"/>
  <c r="D32" i="30"/>
  <c r="D31" i="30"/>
  <c r="D30" i="30"/>
  <c r="K28" i="30"/>
  <c r="L26" i="30" s="1"/>
  <c r="G28" i="30"/>
  <c r="H27" i="30"/>
  <c r="C27" i="30"/>
  <c r="D26" i="30" s="1"/>
  <c r="H26" i="30"/>
  <c r="H28" i="30" s="1"/>
  <c r="K23" i="30"/>
  <c r="L22" i="30" s="1"/>
  <c r="H23" i="30"/>
  <c r="G23" i="30"/>
  <c r="H22" i="30"/>
  <c r="C22" i="30"/>
  <c r="H21" i="30"/>
  <c r="D21" i="30"/>
  <c r="D20" i="30"/>
  <c r="D19" i="30"/>
  <c r="K18" i="30"/>
  <c r="L16" i="30" s="1"/>
  <c r="G18" i="30"/>
  <c r="H17" i="30" s="1"/>
  <c r="D18" i="30"/>
  <c r="D22" i="30" s="1"/>
  <c r="L17" i="30"/>
  <c r="H16" i="30"/>
  <c r="C15" i="30"/>
  <c r="D12" i="30" s="1"/>
  <c r="H14" i="30"/>
  <c r="D14" i="30"/>
  <c r="K13" i="30"/>
  <c r="L12" i="30" s="1"/>
  <c r="D13" i="30"/>
  <c r="L11" i="30"/>
  <c r="G11" i="30"/>
  <c r="L10" i="30"/>
  <c r="L9" i="30"/>
  <c r="L13" i="30" s="1"/>
  <c r="C9" i="30"/>
  <c r="D8" i="30"/>
  <c r="D7" i="30"/>
  <c r="K6" i="30"/>
  <c r="G6" i="30"/>
  <c r="D6" i="30"/>
  <c r="L5" i="30"/>
  <c r="H5" i="30"/>
  <c r="H6" i="30" s="1"/>
  <c r="D5" i="30"/>
  <c r="L4" i="30"/>
  <c r="L6" i="30" s="1"/>
  <c r="H4" i="30"/>
  <c r="D4" i="30"/>
  <c r="C99" i="29"/>
  <c r="D98" i="29" s="1"/>
  <c r="D97" i="29"/>
  <c r="D99" i="29" s="1"/>
  <c r="D94" i="29"/>
  <c r="C94" i="29"/>
  <c r="D93" i="29" s="1"/>
  <c r="D92" i="29"/>
  <c r="C89" i="29"/>
  <c r="D88" i="29" s="1"/>
  <c r="D87" i="29"/>
  <c r="D86" i="29"/>
  <c r="D85" i="29"/>
  <c r="C82" i="29"/>
  <c r="D81" i="29" s="1"/>
  <c r="C76" i="29"/>
  <c r="C70" i="29"/>
  <c r="D69" i="29" s="1"/>
  <c r="D68" i="29"/>
  <c r="D65" i="29"/>
  <c r="C65" i="29"/>
  <c r="D64" i="29" s="1"/>
  <c r="D63" i="29"/>
  <c r="C60" i="29"/>
  <c r="D59" i="29" s="1"/>
  <c r="D58" i="29"/>
  <c r="D57" i="29"/>
  <c r="D60" i="29" s="1"/>
  <c r="C54" i="29"/>
  <c r="D53" i="29"/>
  <c r="D52" i="29"/>
  <c r="D54" i="29" s="1"/>
  <c r="C49" i="29"/>
  <c r="D48" i="29"/>
  <c r="D47" i="29"/>
  <c r="D49" i="29" s="1"/>
  <c r="C44" i="29"/>
  <c r="D43" i="29"/>
  <c r="D42" i="29"/>
  <c r="D41" i="29"/>
  <c r="D44" i="29" s="1"/>
  <c r="C38" i="29"/>
  <c r="D36" i="29" s="1"/>
  <c r="D38" i="29" s="1"/>
  <c r="D37" i="29"/>
  <c r="C33" i="29"/>
  <c r="D32" i="29" s="1"/>
  <c r="C27" i="29"/>
  <c r="C22" i="29"/>
  <c r="D21" i="29"/>
  <c r="D20" i="29"/>
  <c r="D19" i="29"/>
  <c r="D18" i="29"/>
  <c r="D22" i="29" s="1"/>
  <c r="C15" i="29"/>
  <c r="D13" i="29" s="1"/>
  <c r="D14" i="29"/>
  <c r="D12" i="29"/>
  <c r="D15" i="29" s="1"/>
  <c r="C9" i="29"/>
  <c r="D7" i="29" s="1"/>
  <c r="D8" i="29"/>
  <c r="C99" i="28"/>
  <c r="D98" i="28"/>
  <c r="D97" i="28"/>
  <c r="D99" i="28" s="1"/>
  <c r="C94" i="28"/>
  <c r="D92" i="28" s="1"/>
  <c r="D94" i="28" s="1"/>
  <c r="D93" i="28"/>
  <c r="C89" i="28"/>
  <c r="D86" i="28" s="1"/>
  <c r="D88" i="28"/>
  <c r="D87" i="28"/>
  <c r="C82" i="28"/>
  <c r="D81" i="28"/>
  <c r="D80" i="28"/>
  <c r="D79" i="28"/>
  <c r="D82" i="28" s="1"/>
  <c r="C76" i="28"/>
  <c r="D75" i="28" s="1"/>
  <c r="C70" i="28"/>
  <c r="D69" i="28"/>
  <c r="D68" i="28"/>
  <c r="D70" i="28" s="1"/>
  <c r="C65" i="28"/>
  <c r="D64" i="28" s="1"/>
  <c r="C60" i="28"/>
  <c r="D59" i="28"/>
  <c r="D58" i="28"/>
  <c r="D57" i="28"/>
  <c r="D60" i="28" s="1"/>
  <c r="C54" i="28"/>
  <c r="D53" i="28" s="1"/>
  <c r="C49" i="28"/>
  <c r="D47" i="28" s="1"/>
  <c r="D49" i="28" s="1"/>
  <c r="D48" i="28"/>
  <c r="C44" i="28"/>
  <c r="D43" i="28" s="1"/>
  <c r="D41" i="28"/>
  <c r="C38" i="28"/>
  <c r="C33" i="28"/>
  <c r="D32" i="28" s="1"/>
  <c r="G31" i="28"/>
  <c r="H30" i="28" s="1"/>
  <c r="D31" i="28"/>
  <c r="D30" i="28"/>
  <c r="D33" i="28" s="1"/>
  <c r="C27" i="28"/>
  <c r="D26" i="28"/>
  <c r="G25" i="28"/>
  <c r="H24" i="28" s="1"/>
  <c r="D25" i="28"/>
  <c r="D27" i="28" s="1"/>
  <c r="C22" i="28"/>
  <c r="D20" i="28" s="1"/>
  <c r="D21" i="28"/>
  <c r="G19" i="28"/>
  <c r="H18" i="28" s="1"/>
  <c r="H17" i="28"/>
  <c r="K16" i="28"/>
  <c r="L14" i="28" s="1"/>
  <c r="L16" i="28" s="1"/>
  <c r="L15" i="28"/>
  <c r="C15" i="28"/>
  <c r="G14" i="28"/>
  <c r="H13" i="28" s="1"/>
  <c r="D14" i="28"/>
  <c r="D13" i="28"/>
  <c r="D12" i="28"/>
  <c r="K11" i="28"/>
  <c r="L10" i="28"/>
  <c r="L9" i="28"/>
  <c r="L11" i="28" s="1"/>
  <c r="G9" i="28"/>
  <c r="H8" i="28" s="1"/>
  <c r="C9" i="28"/>
  <c r="D8" i="28"/>
  <c r="H7" i="28"/>
  <c r="D7" i="28"/>
  <c r="K6" i="28"/>
  <c r="L5" i="28" s="1"/>
  <c r="H6" i="28"/>
  <c r="D6" i="28"/>
  <c r="H5" i="28"/>
  <c r="D5" i="28"/>
  <c r="L4" i="28"/>
  <c r="L6" i="28" s="1"/>
  <c r="H4" i="28"/>
  <c r="H9" i="28" s="1"/>
  <c r="D4" i="28"/>
  <c r="D9" i="28" s="1"/>
  <c r="C99" i="27"/>
  <c r="D98" i="27" s="1"/>
  <c r="C94" i="27"/>
  <c r="C89" i="27"/>
  <c r="D88" i="27" s="1"/>
  <c r="D86" i="27"/>
  <c r="D85" i="27"/>
  <c r="C82" i="27"/>
  <c r="D81" i="27" s="1"/>
  <c r="C76" i="27"/>
  <c r="D74" i="27" s="1"/>
  <c r="D75" i="27"/>
  <c r="C70" i="27"/>
  <c r="D69" i="27" s="1"/>
  <c r="D68" i="27"/>
  <c r="D70" i="27" s="1"/>
  <c r="C65" i="27"/>
  <c r="C60" i="27"/>
  <c r="D59" i="27" s="1"/>
  <c r="D57" i="27"/>
  <c r="C54" i="27"/>
  <c r="D53" i="27" s="1"/>
  <c r="D54" i="27" s="1"/>
  <c r="D52" i="27"/>
  <c r="C49" i="27"/>
  <c r="D48" i="27" s="1"/>
  <c r="G47" i="27"/>
  <c r="D47" i="27"/>
  <c r="C44" i="27"/>
  <c r="D42" i="27" s="1"/>
  <c r="G42" i="27"/>
  <c r="D41" i="27"/>
  <c r="C38" i="27"/>
  <c r="D36" i="27" s="1"/>
  <c r="D38" i="27" s="1"/>
  <c r="D37" i="27"/>
  <c r="G36" i="27"/>
  <c r="H35" i="27"/>
  <c r="H34" i="27"/>
  <c r="H36" i="27" s="1"/>
  <c r="C33" i="27"/>
  <c r="D30" i="27" s="1"/>
  <c r="D32" i="27"/>
  <c r="G31" i="27"/>
  <c r="D31" i="27"/>
  <c r="H30" i="27"/>
  <c r="H29" i="27"/>
  <c r="H31" i="27" s="1"/>
  <c r="C27" i="27"/>
  <c r="G26" i="27"/>
  <c r="H25" i="27"/>
  <c r="H24" i="27"/>
  <c r="H26" i="27" s="1"/>
  <c r="K23" i="27"/>
  <c r="C22" i="27"/>
  <c r="D21" i="27" s="1"/>
  <c r="O21" i="27"/>
  <c r="G21" i="27"/>
  <c r="P20" i="27"/>
  <c r="P19" i="27"/>
  <c r="P21" i="27" s="1"/>
  <c r="D19" i="27"/>
  <c r="D18" i="27"/>
  <c r="K17" i="27"/>
  <c r="L15" i="27" s="1"/>
  <c r="O16" i="27"/>
  <c r="P15" i="27" s="1"/>
  <c r="G16" i="27"/>
  <c r="H15" i="27" s="1"/>
  <c r="C15" i="27"/>
  <c r="D14" i="27" s="1"/>
  <c r="P14" i="27"/>
  <c r="L14" i="27"/>
  <c r="D13" i="27"/>
  <c r="D12" i="27"/>
  <c r="D15" i="27" s="1"/>
  <c r="O11" i="27"/>
  <c r="K11" i="27"/>
  <c r="H11" i="27"/>
  <c r="G11" i="27"/>
  <c r="P10" i="27"/>
  <c r="L10" i="27"/>
  <c r="H10" i="27"/>
  <c r="P9" i="27"/>
  <c r="P11" i="27" s="1"/>
  <c r="L9" i="27"/>
  <c r="L11" i="27" s="1"/>
  <c r="H9" i="27"/>
  <c r="D9" i="27"/>
  <c r="C9" i="27"/>
  <c r="D8" i="27"/>
  <c r="D7" i="27"/>
  <c r="O6" i="27"/>
  <c r="K6" i="27"/>
  <c r="H6" i="27"/>
  <c r="G6" i="27"/>
  <c r="D6" i="27"/>
  <c r="P5" i="27"/>
  <c r="L5" i="27"/>
  <c r="H5" i="27"/>
  <c r="D5" i="27"/>
  <c r="P4" i="27"/>
  <c r="P6" i="27" s="1"/>
  <c r="L4" i="27"/>
  <c r="L6" i="27" s="1"/>
  <c r="H4" i="27"/>
  <c r="D4" i="27"/>
  <c r="C99" i="26"/>
  <c r="D98" i="26" s="1"/>
  <c r="C94" i="26"/>
  <c r="C89" i="26"/>
  <c r="D87" i="26" s="1"/>
  <c r="D88" i="26"/>
  <c r="D86" i="26"/>
  <c r="D85" i="26"/>
  <c r="D89" i="26" s="1"/>
  <c r="C82" i="26"/>
  <c r="D81" i="26" s="1"/>
  <c r="D79" i="26"/>
  <c r="C76" i="26"/>
  <c r="D75" i="26"/>
  <c r="D74" i="26"/>
  <c r="D73" i="26"/>
  <c r="D76" i="26" s="1"/>
  <c r="C70" i="26"/>
  <c r="D68" i="26" s="1"/>
  <c r="D70" i="26" s="1"/>
  <c r="D69" i="26"/>
  <c r="C65" i="26"/>
  <c r="C60" i="26"/>
  <c r="D58" i="26" s="1"/>
  <c r="D59" i="26"/>
  <c r="C54" i="26"/>
  <c r="D53" i="26" s="1"/>
  <c r="C49" i="26"/>
  <c r="D48" i="26" s="1"/>
  <c r="C44" i="26"/>
  <c r="D43" i="26" s="1"/>
  <c r="C38" i="26"/>
  <c r="D37" i="26" s="1"/>
  <c r="D36" i="26"/>
  <c r="D38" i="26" s="1"/>
  <c r="C33" i="26"/>
  <c r="D32" i="26"/>
  <c r="D31" i="26"/>
  <c r="D30" i="26"/>
  <c r="D33" i="26" s="1"/>
  <c r="C27" i="26"/>
  <c r="D26" i="26"/>
  <c r="D25" i="26"/>
  <c r="C22" i="26"/>
  <c r="D21" i="26" s="1"/>
  <c r="C15" i="26"/>
  <c r="D14" i="26" s="1"/>
  <c r="D13" i="26"/>
  <c r="C9" i="26"/>
  <c r="D6" i="26" s="1"/>
  <c r="D7" i="26"/>
  <c r="C99" i="25"/>
  <c r="D98" i="25" s="1"/>
  <c r="C94" i="25"/>
  <c r="D93" i="25" s="1"/>
  <c r="D94" i="25" s="1"/>
  <c r="D92" i="25"/>
  <c r="C89" i="25"/>
  <c r="D85" i="25" s="1"/>
  <c r="D86" i="25"/>
  <c r="C82" i="25"/>
  <c r="D81" i="25" s="1"/>
  <c r="D80" i="25"/>
  <c r="D79" i="25"/>
  <c r="D82" i="25" s="1"/>
  <c r="C76" i="25"/>
  <c r="C70" i="25"/>
  <c r="D68" i="25" s="1"/>
  <c r="D70" i="25" s="1"/>
  <c r="D69" i="25"/>
  <c r="C65" i="25"/>
  <c r="D64" i="25" s="1"/>
  <c r="C60" i="25"/>
  <c r="D59" i="25" s="1"/>
  <c r="D57" i="25"/>
  <c r="C54" i="25"/>
  <c r="D53" i="25"/>
  <c r="D52" i="25"/>
  <c r="D54" i="25" s="1"/>
  <c r="C49" i="25"/>
  <c r="D48" i="25" s="1"/>
  <c r="D47" i="25"/>
  <c r="C44" i="25"/>
  <c r="D43" i="25"/>
  <c r="D42" i="25"/>
  <c r="D41" i="25"/>
  <c r="D44" i="25" s="1"/>
  <c r="C38" i="25"/>
  <c r="D36" i="25" s="1"/>
  <c r="D37" i="25"/>
  <c r="C33" i="25"/>
  <c r="D32" i="25" s="1"/>
  <c r="C27" i="25"/>
  <c r="C22" i="25"/>
  <c r="D18" i="25" s="1"/>
  <c r="G21" i="25"/>
  <c r="H20" i="25"/>
  <c r="D20" i="25"/>
  <c r="H19" i="25"/>
  <c r="D19" i="25"/>
  <c r="H18" i="25"/>
  <c r="H17" i="25"/>
  <c r="K16" i="25"/>
  <c r="C15" i="25"/>
  <c r="G14" i="25"/>
  <c r="D14" i="25"/>
  <c r="H13" i="25"/>
  <c r="D13" i="25"/>
  <c r="H12" i="25"/>
  <c r="H14" i="25" s="1"/>
  <c r="D12" i="25"/>
  <c r="D15" i="25" s="1"/>
  <c r="L11" i="25"/>
  <c r="K11" i="25"/>
  <c r="L10" i="25"/>
  <c r="L9" i="25"/>
  <c r="G9" i="25"/>
  <c r="H8" i="25" s="1"/>
  <c r="C9" i="25"/>
  <c r="D8" i="25" s="1"/>
  <c r="K6" i="25"/>
  <c r="L5" i="25" s="1"/>
  <c r="H6" i="25"/>
  <c r="D6" i="25"/>
  <c r="H5" i="25"/>
  <c r="D5" i="25"/>
  <c r="H4" i="25"/>
  <c r="D4" i="25"/>
  <c r="C99" i="24"/>
  <c r="D98" i="24" s="1"/>
  <c r="C94" i="24"/>
  <c r="D92" i="24" s="1"/>
  <c r="D93" i="24"/>
  <c r="C89" i="24"/>
  <c r="D88" i="24" s="1"/>
  <c r="D82" i="24"/>
  <c r="C82" i="24"/>
  <c r="D81" i="24"/>
  <c r="D80" i="24"/>
  <c r="D79" i="24"/>
  <c r="C76" i="24"/>
  <c r="D73" i="24" s="1"/>
  <c r="D74" i="24"/>
  <c r="C70" i="24"/>
  <c r="D69" i="24" s="1"/>
  <c r="C65" i="24"/>
  <c r="D63" i="24" s="1"/>
  <c r="D65" i="24" s="1"/>
  <c r="D64" i="24"/>
  <c r="C60" i="24"/>
  <c r="D59" i="24" s="1"/>
  <c r="C54" i="24"/>
  <c r="C49" i="24"/>
  <c r="D48" i="24" s="1"/>
  <c r="O45" i="24"/>
  <c r="P44" i="24" s="1"/>
  <c r="C44" i="24"/>
  <c r="D43" i="24" s="1"/>
  <c r="P43" i="24"/>
  <c r="P42" i="24"/>
  <c r="D42" i="24"/>
  <c r="P41" i="24"/>
  <c r="D41" i="24"/>
  <c r="D44" i="24" s="1"/>
  <c r="O38" i="24"/>
  <c r="C38" i="24"/>
  <c r="D37" i="24" s="1"/>
  <c r="P37" i="24"/>
  <c r="P36" i="24"/>
  <c r="P38" i="24" s="1"/>
  <c r="O33" i="24"/>
  <c r="C33" i="24"/>
  <c r="D32" i="24" s="1"/>
  <c r="P32" i="24"/>
  <c r="P31" i="24"/>
  <c r="P30" i="24"/>
  <c r="P29" i="24"/>
  <c r="P33" i="24" s="1"/>
  <c r="G27" i="24"/>
  <c r="H26" i="24" s="1"/>
  <c r="C27" i="24"/>
  <c r="D25" i="24" s="1"/>
  <c r="O26" i="24"/>
  <c r="P25" i="24"/>
  <c r="P24" i="24"/>
  <c r="P23" i="24"/>
  <c r="P22" i="24"/>
  <c r="K22" i="24"/>
  <c r="L21" i="24" s="1"/>
  <c r="G22" i="24"/>
  <c r="C22" i="24"/>
  <c r="D19" i="24" s="1"/>
  <c r="P21" i="24"/>
  <c r="P20" i="24"/>
  <c r="L20" i="24"/>
  <c r="D20" i="24"/>
  <c r="P19" i="24"/>
  <c r="P18" i="24"/>
  <c r="P17" i="24"/>
  <c r="P26" i="24" s="1"/>
  <c r="L17" i="24"/>
  <c r="K17" i="24"/>
  <c r="L16" i="24" s="1"/>
  <c r="G17" i="24"/>
  <c r="H14" i="24" s="1"/>
  <c r="P16" i="24"/>
  <c r="L15" i="24"/>
  <c r="H15" i="24"/>
  <c r="C15" i="24"/>
  <c r="D14" i="24" s="1"/>
  <c r="L14" i="24"/>
  <c r="O13" i="24"/>
  <c r="P12" i="24" s="1"/>
  <c r="D13" i="24"/>
  <c r="D12" i="24"/>
  <c r="P11" i="24"/>
  <c r="K11" i="24"/>
  <c r="G11" i="24"/>
  <c r="H10" i="24" s="1"/>
  <c r="L10" i="24"/>
  <c r="L9" i="24"/>
  <c r="L11" i="24" s="1"/>
  <c r="H9" i="24"/>
  <c r="H11" i="24" s="1"/>
  <c r="C9" i="24"/>
  <c r="O8" i="24"/>
  <c r="P7" i="24" s="1"/>
  <c r="D8" i="24"/>
  <c r="D7" i="24"/>
  <c r="P6" i="24"/>
  <c r="K6" i="24"/>
  <c r="G6" i="24"/>
  <c r="D6" i="24"/>
  <c r="L5" i="24"/>
  <c r="H5" i="24"/>
  <c r="D5" i="24"/>
  <c r="L4" i="24"/>
  <c r="L6" i="24" s="1"/>
  <c r="H4" i="24"/>
  <c r="H6" i="24" s="1"/>
  <c r="D4" i="24"/>
  <c r="C99" i="23"/>
  <c r="D97" i="23" s="1"/>
  <c r="D99" i="23" s="1"/>
  <c r="D98" i="23"/>
  <c r="C94" i="23"/>
  <c r="D93" i="23"/>
  <c r="D92" i="23"/>
  <c r="D94" i="23" s="1"/>
  <c r="C89" i="23"/>
  <c r="D87" i="23" s="1"/>
  <c r="D88" i="23"/>
  <c r="C82" i="23"/>
  <c r="C76" i="23"/>
  <c r="D75" i="23" s="1"/>
  <c r="D74" i="23"/>
  <c r="D73" i="23"/>
  <c r="C70" i="23"/>
  <c r="D68" i="23" s="1"/>
  <c r="D70" i="23" s="1"/>
  <c r="D69" i="23"/>
  <c r="C65" i="23"/>
  <c r="D64" i="23"/>
  <c r="D63" i="23"/>
  <c r="D65" i="23" s="1"/>
  <c r="C60" i="23"/>
  <c r="D58" i="23" s="1"/>
  <c r="D59" i="23"/>
  <c r="C54" i="23"/>
  <c r="D52" i="23" s="1"/>
  <c r="D53" i="23"/>
  <c r="C49" i="23"/>
  <c r="D48" i="23" s="1"/>
  <c r="C44" i="23"/>
  <c r="D42" i="23" s="1"/>
  <c r="D43" i="23"/>
  <c r="C38" i="23"/>
  <c r="D37" i="23" s="1"/>
  <c r="D38" i="23" s="1"/>
  <c r="D36" i="23"/>
  <c r="C33" i="23"/>
  <c r="K32" i="23"/>
  <c r="L31" i="23" s="1"/>
  <c r="K27" i="23"/>
  <c r="L26" i="23" s="1"/>
  <c r="C27" i="23"/>
  <c r="D26" i="23" s="1"/>
  <c r="L24" i="23"/>
  <c r="C22" i="23"/>
  <c r="D19" i="23" s="1"/>
  <c r="K21" i="23"/>
  <c r="L20" i="23"/>
  <c r="D20" i="23"/>
  <c r="L19" i="23"/>
  <c r="L21" i="23" s="1"/>
  <c r="D18" i="23"/>
  <c r="K16" i="23"/>
  <c r="L15" i="23"/>
  <c r="C15" i="23"/>
  <c r="D13" i="23" s="1"/>
  <c r="L14" i="23"/>
  <c r="L16" i="23" s="1"/>
  <c r="G14" i="23"/>
  <c r="H13" i="23" s="1"/>
  <c r="D14" i="23"/>
  <c r="D12" i="23"/>
  <c r="L11" i="23"/>
  <c r="K11" i="23"/>
  <c r="L10" i="23"/>
  <c r="L9" i="23"/>
  <c r="G9" i="23"/>
  <c r="C9" i="23"/>
  <c r="D8" i="23" s="1"/>
  <c r="H8" i="23"/>
  <c r="H7" i="23"/>
  <c r="D7" i="23"/>
  <c r="K6" i="23"/>
  <c r="H6" i="23"/>
  <c r="D6" i="23"/>
  <c r="L5" i="23"/>
  <c r="H5" i="23"/>
  <c r="D5" i="23"/>
  <c r="L4" i="23"/>
  <c r="H4" i="23"/>
  <c r="H9" i="23" s="1"/>
  <c r="C99" i="22"/>
  <c r="D97" i="22" s="1"/>
  <c r="D98" i="22"/>
  <c r="C94" i="22"/>
  <c r="D93" i="22" s="1"/>
  <c r="C89" i="22"/>
  <c r="D87" i="22" s="1"/>
  <c r="D88" i="22"/>
  <c r="D85" i="22"/>
  <c r="C82" i="22"/>
  <c r="D81" i="22"/>
  <c r="D80" i="22"/>
  <c r="D79" i="22"/>
  <c r="D82" i="22" s="1"/>
  <c r="C76" i="22"/>
  <c r="D74" i="22" s="1"/>
  <c r="D75" i="22"/>
  <c r="C70" i="22"/>
  <c r="D68" i="22" s="1"/>
  <c r="D70" i="22" s="1"/>
  <c r="D69" i="22"/>
  <c r="C65" i="22"/>
  <c r="D64" i="22" s="1"/>
  <c r="C60" i="22"/>
  <c r="D58" i="22" s="1"/>
  <c r="D59" i="22"/>
  <c r="C54" i="22"/>
  <c r="D53" i="22" s="1"/>
  <c r="D54" i="22" s="1"/>
  <c r="D52" i="22"/>
  <c r="C49" i="22"/>
  <c r="C44" i="22"/>
  <c r="D43" i="22" s="1"/>
  <c r="D44" i="22" s="1"/>
  <c r="D42" i="22"/>
  <c r="D41" i="22"/>
  <c r="D38" i="22"/>
  <c r="C38" i="22"/>
  <c r="D37" i="22" s="1"/>
  <c r="D36" i="22"/>
  <c r="C33" i="22"/>
  <c r="D32" i="22" s="1"/>
  <c r="D30" i="22"/>
  <c r="C27" i="22"/>
  <c r="D25" i="22" s="1"/>
  <c r="D27" i="22" s="1"/>
  <c r="D26" i="22"/>
  <c r="C22" i="22"/>
  <c r="D21" i="22" s="1"/>
  <c r="D20" i="22"/>
  <c r="D19" i="22"/>
  <c r="D18" i="22"/>
  <c r="C15" i="22"/>
  <c r="D12" i="22" s="1"/>
  <c r="K12" i="22"/>
  <c r="G9" i="22"/>
  <c r="C9" i="22"/>
  <c r="H8" i="22"/>
  <c r="D8" i="22"/>
  <c r="K7" i="22"/>
  <c r="L5" i="22" s="1"/>
  <c r="H7" i="22"/>
  <c r="D7" i="22"/>
  <c r="H6" i="22"/>
  <c r="D6" i="22"/>
  <c r="H5" i="22"/>
  <c r="D5" i="22"/>
  <c r="L4" i="22"/>
  <c r="H4" i="22"/>
  <c r="D4" i="22"/>
  <c r="C99" i="21"/>
  <c r="C94" i="21"/>
  <c r="D93" i="21" s="1"/>
  <c r="D94" i="21" s="1"/>
  <c r="D92" i="21"/>
  <c r="C89" i="21"/>
  <c r="C82" i="21"/>
  <c r="D79" i="21" s="1"/>
  <c r="D80" i="21"/>
  <c r="C76" i="21"/>
  <c r="D75" i="21" s="1"/>
  <c r="C70" i="21"/>
  <c r="C65" i="21"/>
  <c r="D64" i="21" s="1"/>
  <c r="C60" i="21"/>
  <c r="C54" i="21"/>
  <c r="D53" i="21" s="1"/>
  <c r="D52" i="21"/>
  <c r="D49" i="21"/>
  <c r="C49" i="21"/>
  <c r="D48" i="21" s="1"/>
  <c r="D47" i="21"/>
  <c r="C44" i="21"/>
  <c r="D43" i="21" s="1"/>
  <c r="D42" i="21"/>
  <c r="D41" i="21"/>
  <c r="D44" i="21" s="1"/>
  <c r="C38" i="21"/>
  <c r="D37" i="21"/>
  <c r="D36" i="21"/>
  <c r="D38" i="21" s="1"/>
  <c r="C33" i="21"/>
  <c r="D30" i="21" s="1"/>
  <c r="D33" i="21" s="1"/>
  <c r="D32" i="21"/>
  <c r="D31" i="21"/>
  <c r="C27" i="21"/>
  <c r="D26" i="21" s="1"/>
  <c r="G25" i="21"/>
  <c r="H23" i="21" s="1"/>
  <c r="H24" i="21"/>
  <c r="C22" i="21"/>
  <c r="D20" i="21" s="1"/>
  <c r="K21" i="21"/>
  <c r="L17" i="21" s="1"/>
  <c r="H20" i="21"/>
  <c r="G20" i="21"/>
  <c r="L19" i="21"/>
  <c r="H19" i="21"/>
  <c r="H18" i="21"/>
  <c r="D18" i="21"/>
  <c r="H17" i="21"/>
  <c r="L16" i="21"/>
  <c r="H16" i="21"/>
  <c r="C15" i="21"/>
  <c r="D14" i="21" s="1"/>
  <c r="K13" i="21"/>
  <c r="G13" i="21"/>
  <c r="H11" i="21" s="1"/>
  <c r="D13" i="21"/>
  <c r="L12" i="21"/>
  <c r="D12" i="21"/>
  <c r="D15" i="21" s="1"/>
  <c r="L11" i="21"/>
  <c r="L13" i="21" s="1"/>
  <c r="H9" i="21"/>
  <c r="C9" i="21"/>
  <c r="D5" i="21" s="1"/>
  <c r="K8" i="21"/>
  <c r="L7" i="21" s="1"/>
  <c r="D8" i="21"/>
  <c r="L6" i="21"/>
  <c r="G6" i="21"/>
  <c r="D6" i="21"/>
  <c r="L5" i="21"/>
  <c r="H5" i="21"/>
  <c r="L4" i="21"/>
  <c r="H4" i="21"/>
  <c r="H6" i="21" s="1"/>
  <c r="D4" i="21"/>
  <c r="C99" i="20"/>
  <c r="D98" i="20" s="1"/>
  <c r="D97" i="20"/>
  <c r="C94" i="20"/>
  <c r="D92" i="20" s="1"/>
  <c r="D94" i="20" s="1"/>
  <c r="D93" i="20"/>
  <c r="C89" i="20"/>
  <c r="D86" i="20" s="1"/>
  <c r="D87" i="20"/>
  <c r="D82" i="20"/>
  <c r="C82" i="20"/>
  <c r="D81" i="20"/>
  <c r="D80" i="20"/>
  <c r="D79" i="20"/>
  <c r="C76" i="20"/>
  <c r="D75" i="20" s="1"/>
  <c r="D74" i="20"/>
  <c r="C70" i="20"/>
  <c r="D69" i="20" s="1"/>
  <c r="D68" i="20"/>
  <c r="D70" i="20" s="1"/>
  <c r="C65" i="20"/>
  <c r="D64" i="20" s="1"/>
  <c r="C60" i="20"/>
  <c r="D57" i="20" s="1"/>
  <c r="D58" i="20"/>
  <c r="C54" i="20"/>
  <c r="D53" i="20" s="1"/>
  <c r="C49" i="20"/>
  <c r="D47" i="20" s="1"/>
  <c r="D48" i="20"/>
  <c r="C44" i="20"/>
  <c r="D43" i="20" s="1"/>
  <c r="C38" i="20"/>
  <c r="C33" i="20"/>
  <c r="D32" i="20" s="1"/>
  <c r="D31" i="20"/>
  <c r="D30" i="20"/>
  <c r="D27" i="20"/>
  <c r="C27" i="20"/>
  <c r="D26" i="20" s="1"/>
  <c r="D25" i="20"/>
  <c r="C22" i="20"/>
  <c r="D21" i="20"/>
  <c r="D20" i="20"/>
  <c r="D19" i="20"/>
  <c r="D18" i="20"/>
  <c r="D22" i="20" s="1"/>
  <c r="C15" i="20"/>
  <c r="D14" i="20" s="1"/>
  <c r="G9" i="20"/>
  <c r="C9" i="20"/>
  <c r="D8" i="20" s="1"/>
  <c r="D6" i="20"/>
  <c r="D5" i="20"/>
  <c r="D4" i="20"/>
  <c r="C99" i="19"/>
  <c r="D98" i="19" s="1"/>
  <c r="D97" i="19"/>
  <c r="D99" i="19" s="1"/>
  <c r="C94" i="19"/>
  <c r="D93" i="19" s="1"/>
  <c r="C89" i="19"/>
  <c r="D86" i="19" s="1"/>
  <c r="D87" i="19"/>
  <c r="C82" i="19"/>
  <c r="D81" i="19"/>
  <c r="D80" i="19"/>
  <c r="D79" i="19"/>
  <c r="D82" i="19" s="1"/>
  <c r="C76" i="19"/>
  <c r="D75" i="19" s="1"/>
  <c r="D74" i="19"/>
  <c r="C70" i="19"/>
  <c r="D69" i="19" s="1"/>
  <c r="D68" i="19"/>
  <c r="D70" i="19" s="1"/>
  <c r="C65" i="19"/>
  <c r="D64" i="19" s="1"/>
  <c r="C60" i="19"/>
  <c r="D57" i="19" s="1"/>
  <c r="D58" i="19"/>
  <c r="C54" i="19"/>
  <c r="D53" i="19" s="1"/>
  <c r="C49" i="19"/>
  <c r="D47" i="19" s="1"/>
  <c r="D49" i="19" s="1"/>
  <c r="D48" i="19"/>
  <c r="C44" i="19"/>
  <c r="D43" i="19" s="1"/>
  <c r="C38" i="19"/>
  <c r="C33" i="19"/>
  <c r="D32" i="19" s="1"/>
  <c r="D30" i="19"/>
  <c r="H27" i="19"/>
  <c r="G27" i="19"/>
  <c r="C27" i="19"/>
  <c r="D25" i="19" s="1"/>
  <c r="K26" i="19"/>
  <c r="H26" i="19"/>
  <c r="L25" i="19"/>
  <c r="H25" i="19"/>
  <c r="L24" i="19"/>
  <c r="L26" i="19" s="1"/>
  <c r="G22" i="19"/>
  <c r="C22" i="19"/>
  <c r="L21" i="19"/>
  <c r="K21" i="19"/>
  <c r="H21" i="19"/>
  <c r="D21" i="19"/>
  <c r="L20" i="19"/>
  <c r="H20" i="19"/>
  <c r="H22" i="19" s="1"/>
  <c r="D20" i="19"/>
  <c r="L19" i="19"/>
  <c r="D19" i="19"/>
  <c r="D18" i="19"/>
  <c r="G17" i="19"/>
  <c r="H16" i="19" s="1"/>
  <c r="K16" i="19"/>
  <c r="L15" i="19" s="1"/>
  <c r="H15" i="19"/>
  <c r="H17" i="19" s="1"/>
  <c r="C15" i="19"/>
  <c r="L14" i="19"/>
  <c r="D14" i="19"/>
  <c r="D13" i="19"/>
  <c r="G12" i="19"/>
  <c r="D12" i="19"/>
  <c r="D15" i="19" s="1"/>
  <c r="K11" i="19"/>
  <c r="L9" i="19" s="1"/>
  <c r="L11" i="19" s="1"/>
  <c r="H11" i="19"/>
  <c r="L10" i="19"/>
  <c r="H10" i="19"/>
  <c r="H9" i="19"/>
  <c r="H12" i="19" s="1"/>
  <c r="D9" i="19"/>
  <c r="C9" i="19"/>
  <c r="D8" i="19"/>
  <c r="D7" i="19"/>
  <c r="K6" i="19"/>
  <c r="L5" i="19" s="1"/>
  <c r="G6" i="19"/>
  <c r="D6" i="19"/>
  <c r="H5" i="19"/>
  <c r="D5" i="19"/>
  <c r="L4" i="19"/>
  <c r="H4" i="19"/>
  <c r="H6" i="19" s="1"/>
  <c r="D4" i="19"/>
  <c r="C99" i="18"/>
  <c r="C94" i="18"/>
  <c r="D93" i="18" s="1"/>
  <c r="C89" i="18"/>
  <c r="C82" i="18"/>
  <c r="D79" i="18" s="1"/>
  <c r="D80" i="18"/>
  <c r="C76" i="18"/>
  <c r="D75" i="18" s="1"/>
  <c r="C70" i="18"/>
  <c r="C65" i="18"/>
  <c r="D64" i="18" s="1"/>
  <c r="C60" i="18"/>
  <c r="C54" i="18"/>
  <c r="D53" i="18" s="1"/>
  <c r="D52" i="18"/>
  <c r="C49" i="18"/>
  <c r="D48" i="18" s="1"/>
  <c r="D49" i="18" s="1"/>
  <c r="D47" i="18"/>
  <c r="C44" i="18"/>
  <c r="D43" i="18" s="1"/>
  <c r="D41" i="18"/>
  <c r="C38" i="18"/>
  <c r="D37" i="18" s="1"/>
  <c r="C33" i="18"/>
  <c r="D32" i="18" s="1"/>
  <c r="G32" i="18"/>
  <c r="D30" i="18"/>
  <c r="G27" i="18"/>
  <c r="H26" i="18" s="1"/>
  <c r="C27" i="18"/>
  <c r="D26" i="18" s="1"/>
  <c r="D27" i="18" s="1"/>
  <c r="D25" i="18"/>
  <c r="G22" i="18"/>
  <c r="H21" i="18" s="1"/>
  <c r="C22" i="18"/>
  <c r="D21" i="18" s="1"/>
  <c r="H19" i="18"/>
  <c r="D19" i="18"/>
  <c r="H18" i="18"/>
  <c r="D18" i="18"/>
  <c r="G15" i="18"/>
  <c r="C15" i="18"/>
  <c r="H14" i="18"/>
  <c r="D14" i="18"/>
  <c r="H13" i="18"/>
  <c r="D13" i="18"/>
  <c r="H12" i="18"/>
  <c r="D12" i="18"/>
  <c r="D15" i="18" s="1"/>
  <c r="K11" i="18"/>
  <c r="L10" i="18"/>
  <c r="L9" i="18"/>
  <c r="L11" i="18" s="1"/>
  <c r="G9" i="18"/>
  <c r="H8" i="18" s="1"/>
  <c r="C9" i="18"/>
  <c r="D8" i="18" s="1"/>
  <c r="H7" i="18"/>
  <c r="D7" i="18"/>
  <c r="K6" i="18"/>
  <c r="L5" i="18" s="1"/>
  <c r="L6" i="18" s="1"/>
  <c r="H6" i="18"/>
  <c r="D6" i="18"/>
  <c r="D5" i="18"/>
  <c r="L4" i="18"/>
  <c r="H4" i="18"/>
  <c r="D4" i="18"/>
  <c r="C99" i="17"/>
  <c r="D98" i="17" s="1"/>
  <c r="C94" i="17"/>
  <c r="D92" i="17" s="1"/>
  <c r="D93" i="17"/>
  <c r="C89" i="17"/>
  <c r="D88" i="17" s="1"/>
  <c r="D82" i="17"/>
  <c r="C82" i="17"/>
  <c r="D79" i="17" s="1"/>
  <c r="D81" i="17"/>
  <c r="D80" i="17"/>
  <c r="C76" i="17"/>
  <c r="D75" i="17" s="1"/>
  <c r="D74" i="17"/>
  <c r="D73" i="17"/>
  <c r="D76" i="17" s="1"/>
  <c r="C70" i="17"/>
  <c r="D69" i="17" s="1"/>
  <c r="C65" i="17"/>
  <c r="D64" i="17"/>
  <c r="D63" i="17"/>
  <c r="C60" i="17"/>
  <c r="D59" i="17" s="1"/>
  <c r="C54" i="17"/>
  <c r="C49" i="17"/>
  <c r="D48" i="17" s="1"/>
  <c r="C44" i="17"/>
  <c r="C38" i="17"/>
  <c r="D37" i="17" s="1"/>
  <c r="D33" i="17"/>
  <c r="C33" i="17"/>
  <c r="D32" i="17" s="1"/>
  <c r="D31" i="17"/>
  <c r="D30" i="17"/>
  <c r="G29" i="17"/>
  <c r="H28" i="17" s="1"/>
  <c r="H27" i="17"/>
  <c r="H29" i="17" s="1"/>
  <c r="C27" i="17"/>
  <c r="D26" i="17"/>
  <c r="D25" i="17"/>
  <c r="D27" i="17" s="1"/>
  <c r="G24" i="17"/>
  <c r="H23" i="17" s="1"/>
  <c r="H22" i="17"/>
  <c r="C22" i="17"/>
  <c r="D20" i="17" s="1"/>
  <c r="K21" i="17"/>
  <c r="L20" i="17" s="1"/>
  <c r="D21" i="17"/>
  <c r="L19" i="17"/>
  <c r="L21" i="17" s="1"/>
  <c r="G19" i="17"/>
  <c r="H18" i="17" s="1"/>
  <c r="D19" i="17"/>
  <c r="D18" i="17"/>
  <c r="D22" i="17" s="1"/>
  <c r="K16" i="17"/>
  <c r="H16" i="17"/>
  <c r="H15" i="17"/>
  <c r="C15" i="17"/>
  <c r="D14" i="17"/>
  <c r="D13" i="17"/>
  <c r="G12" i="17"/>
  <c r="H11" i="17" s="1"/>
  <c r="D12" i="17"/>
  <c r="D15" i="17" s="1"/>
  <c r="K11" i="17"/>
  <c r="L10" i="17"/>
  <c r="H10" i="17"/>
  <c r="H12" i="17" s="1"/>
  <c r="L9" i="17"/>
  <c r="L11" i="17" s="1"/>
  <c r="C9" i="17"/>
  <c r="D8" i="17" s="1"/>
  <c r="G7" i="17"/>
  <c r="K6" i="17"/>
  <c r="L5" i="17" s="1"/>
  <c r="L6" i="17" s="1"/>
  <c r="H6" i="17"/>
  <c r="D6" i="17"/>
  <c r="H5" i="17"/>
  <c r="L4" i="17"/>
  <c r="H4" i="17"/>
  <c r="H7" i="17" s="1"/>
  <c r="D4" i="17"/>
  <c r="C99" i="16"/>
  <c r="D98" i="16" s="1"/>
  <c r="C94" i="16"/>
  <c r="D92" i="16" s="1"/>
  <c r="D94" i="16" s="1"/>
  <c r="D93" i="16"/>
  <c r="C89" i="16"/>
  <c r="D88" i="16" s="1"/>
  <c r="D82" i="16"/>
  <c r="C82" i="16"/>
  <c r="D81" i="16"/>
  <c r="D80" i="16"/>
  <c r="D79" i="16"/>
  <c r="C76" i="16"/>
  <c r="D73" i="16" s="1"/>
  <c r="D74" i="16"/>
  <c r="C70" i="16"/>
  <c r="D69" i="16" s="1"/>
  <c r="C65" i="16"/>
  <c r="D63" i="16" s="1"/>
  <c r="D64" i="16"/>
  <c r="C60" i="16"/>
  <c r="D59" i="16" s="1"/>
  <c r="C54" i="16"/>
  <c r="C49" i="16"/>
  <c r="D48" i="16"/>
  <c r="D47" i="16"/>
  <c r="D49" i="16" s="1"/>
  <c r="C44" i="16"/>
  <c r="C38" i="16"/>
  <c r="D37" i="16" s="1"/>
  <c r="C33" i="16"/>
  <c r="D32" i="16" s="1"/>
  <c r="D33" i="16" s="1"/>
  <c r="D31" i="16"/>
  <c r="D30" i="16"/>
  <c r="G29" i="16"/>
  <c r="H28" i="16" s="1"/>
  <c r="H27" i="16"/>
  <c r="C27" i="16"/>
  <c r="D26" i="16"/>
  <c r="D25" i="16"/>
  <c r="D27" i="16" s="1"/>
  <c r="G24" i="16"/>
  <c r="H23" i="16" s="1"/>
  <c r="H22" i="16"/>
  <c r="C22" i="16"/>
  <c r="D19" i="16" s="1"/>
  <c r="D21" i="16"/>
  <c r="D20" i="16"/>
  <c r="G19" i="16"/>
  <c r="H17" i="16" s="1"/>
  <c r="H18" i="16"/>
  <c r="D18" i="16"/>
  <c r="D22" i="16" s="1"/>
  <c r="H16" i="16"/>
  <c r="H15" i="16"/>
  <c r="C15" i="16"/>
  <c r="D13" i="16" s="1"/>
  <c r="L13" i="16"/>
  <c r="K13" i="16"/>
  <c r="L11" i="16" s="1"/>
  <c r="L12" i="16"/>
  <c r="G12" i="16"/>
  <c r="H10" i="16" s="1"/>
  <c r="D12" i="16"/>
  <c r="H11" i="16"/>
  <c r="L10" i="16"/>
  <c r="L9" i="16"/>
  <c r="C9" i="16"/>
  <c r="D7" i="16" s="1"/>
  <c r="G7" i="16"/>
  <c r="K6" i="16"/>
  <c r="L4" i="16" s="1"/>
  <c r="D6" i="16"/>
  <c r="D5" i="16"/>
  <c r="D4" i="16"/>
  <c r="C99" i="15"/>
  <c r="D98" i="15" s="1"/>
  <c r="C94" i="15"/>
  <c r="D93" i="15" s="1"/>
  <c r="D94" i="15" s="1"/>
  <c r="D92" i="15"/>
  <c r="C89" i="15"/>
  <c r="D85" i="15" s="1"/>
  <c r="D86" i="15"/>
  <c r="C82" i="15"/>
  <c r="D81" i="15" s="1"/>
  <c r="D80" i="15"/>
  <c r="C76" i="15"/>
  <c r="C70" i="15"/>
  <c r="D69" i="15" s="1"/>
  <c r="D65" i="15"/>
  <c r="C65" i="15"/>
  <c r="D64" i="15" s="1"/>
  <c r="D63" i="15"/>
  <c r="C60" i="15"/>
  <c r="D59" i="15" s="1"/>
  <c r="D57" i="15"/>
  <c r="C54" i="15"/>
  <c r="D52" i="15" s="1"/>
  <c r="D54" i="15" s="1"/>
  <c r="D53" i="15"/>
  <c r="C49" i="15"/>
  <c r="D48" i="15" s="1"/>
  <c r="D47" i="15"/>
  <c r="D49" i="15" s="1"/>
  <c r="C44" i="15"/>
  <c r="D42" i="15" s="1"/>
  <c r="D43" i="15"/>
  <c r="D41" i="15"/>
  <c r="D44" i="15" s="1"/>
  <c r="C38" i="15"/>
  <c r="D36" i="15" s="1"/>
  <c r="D37" i="15"/>
  <c r="C33" i="15"/>
  <c r="D32" i="15" s="1"/>
  <c r="C27" i="15"/>
  <c r="C22" i="15"/>
  <c r="D21" i="15" s="1"/>
  <c r="D18" i="15"/>
  <c r="C15" i="15"/>
  <c r="D13" i="15" s="1"/>
  <c r="D14" i="15"/>
  <c r="C9" i="15"/>
  <c r="D8" i="15"/>
  <c r="D7" i="15"/>
  <c r="D6" i="15"/>
  <c r="D5" i="15"/>
  <c r="D4" i="15"/>
  <c r="C99" i="14"/>
  <c r="D98" i="14" s="1"/>
  <c r="D97" i="14"/>
  <c r="D99" i="14" s="1"/>
  <c r="C94" i="14"/>
  <c r="D93" i="14" s="1"/>
  <c r="C89" i="14"/>
  <c r="D86" i="14" s="1"/>
  <c r="D87" i="14"/>
  <c r="C82" i="14"/>
  <c r="D81" i="14" s="1"/>
  <c r="D76" i="14"/>
  <c r="C76" i="14"/>
  <c r="D75" i="14" s="1"/>
  <c r="D74" i="14"/>
  <c r="D73" i="14"/>
  <c r="C70" i="14"/>
  <c r="D69" i="14" s="1"/>
  <c r="D68" i="14"/>
  <c r="D70" i="14" s="1"/>
  <c r="C65" i="14"/>
  <c r="D63" i="14" s="1"/>
  <c r="D65" i="14" s="1"/>
  <c r="D64" i="14"/>
  <c r="C60" i="14"/>
  <c r="D57" i="14" s="1"/>
  <c r="D58" i="14"/>
  <c r="C54" i="14"/>
  <c r="C49" i="14"/>
  <c r="D47" i="14" s="1"/>
  <c r="D48" i="14"/>
  <c r="C44" i="14"/>
  <c r="D43" i="14" s="1"/>
  <c r="C38" i="14"/>
  <c r="C33" i="14"/>
  <c r="D32" i="14" s="1"/>
  <c r="D31" i="14"/>
  <c r="D30" i="14"/>
  <c r="D33" i="14" s="1"/>
  <c r="D27" i="14"/>
  <c r="C27" i="14"/>
  <c r="D26" i="14"/>
  <c r="D25" i="14"/>
  <c r="C22" i="14"/>
  <c r="D18" i="14" s="1"/>
  <c r="D21" i="14"/>
  <c r="D20" i="14"/>
  <c r="D19" i="14"/>
  <c r="C15" i="14"/>
  <c r="D14" i="14" s="1"/>
  <c r="C9" i="14"/>
  <c r="C99" i="13"/>
  <c r="D97" i="13" s="1"/>
  <c r="D99" i="13" s="1"/>
  <c r="D98" i="13"/>
  <c r="C94" i="13"/>
  <c r="D93" i="13" s="1"/>
  <c r="C89" i="13"/>
  <c r="D87" i="13" s="1"/>
  <c r="D88" i="13"/>
  <c r="C82" i="13"/>
  <c r="D81" i="13"/>
  <c r="D80" i="13"/>
  <c r="D79" i="13"/>
  <c r="D82" i="13" s="1"/>
  <c r="C76" i="13"/>
  <c r="D74" i="13" s="1"/>
  <c r="D75" i="13"/>
  <c r="C70" i="13"/>
  <c r="D68" i="13" s="1"/>
  <c r="D70" i="13" s="1"/>
  <c r="D69" i="13"/>
  <c r="C65" i="13"/>
  <c r="D64" i="13" s="1"/>
  <c r="C60" i="13"/>
  <c r="D58" i="13" s="1"/>
  <c r="D59" i="13"/>
  <c r="C54" i="13"/>
  <c r="D53" i="13" s="1"/>
  <c r="D54" i="13" s="1"/>
  <c r="D52" i="13"/>
  <c r="C49" i="13"/>
  <c r="C44" i="13"/>
  <c r="D43" i="13" s="1"/>
  <c r="D42" i="13"/>
  <c r="D41" i="13"/>
  <c r="D44" i="13" s="1"/>
  <c r="L38" i="13"/>
  <c r="K38" i="13"/>
  <c r="C38" i="13"/>
  <c r="D37" i="13" s="1"/>
  <c r="L37" i="13"/>
  <c r="L36" i="13"/>
  <c r="D36" i="13"/>
  <c r="D38" i="13" s="1"/>
  <c r="L35" i="13"/>
  <c r="L34" i="13"/>
  <c r="L33" i="13"/>
  <c r="C33" i="13"/>
  <c r="L32" i="13"/>
  <c r="D32" i="13"/>
  <c r="L31" i="13"/>
  <c r="D31" i="13"/>
  <c r="D33" i="13" s="1"/>
  <c r="L30" i="13"/>
  <c r="D30" i="13"/>
  <c r="L29" i="13"/>
  <c r="L28" i="13"/>
  <c r="L27" i="13"/>
  <c r="C27" i="13"/>
  <c r="D26" i="13" s="1"/>
  <c r="L26" i="13"/>
  <c r="K23" i="13"/>
  <c r="G23" i="13"/>
  <c r="H21" i="13" s="1"/>
  <c r="L22" i="13"/>
  <c r="H22" i="13"/>
  <c r="C22" i="13"/>
  <c r="D18" i="13" s="1"/>
  <c r="L21" i="13"/>
  <c r="L23" i="13" s="1"/>
  <c r="D20" i="13"/>
  <c r="D19" i="13"/>
  <c r="L18" i="13"/>
  <c r="K18" i="13"/>
  <c r="G18" i="13"/>
  <c r="H15" i="13" s="1"/>
  <c r="L17" i="13"/>
  <c r="L16" i="13"/>
  <c r="H16" i="13"/>
  <c r="C15" i="13"/>
  <c r="D12" i="13" s="1"/>
  <c r="K13" i="13"/>
  <c r="L12" i="13" s="1"/>
  <c r="D13" i="13"/>
  <c r="G11" i="13"/>
  <c r="H10" i="13"/>
  <c r="H9" i="13"/>
  <c r="H11" i="13" s="1"/>
  <c r="C9" i="13"/>
  <c r="D8" i="13" s="1"/>
  <c r="K8" i="13"/>
  <c r="L7" i="13" s="1"/>
  <c r="D7" i="13"/>
  <c r="L6" i="13"/>
  <c r="G6" i="13"/>
  <c r="H5" i="13" s="1"/>
  <c r="H6" i="13" s="1"/>
  <c r="D6" i="13"/>
  <c r="L5" i="13"/>
  <c r="D5" i="13"/>
  <c r="H4" i="13"/>
  <c r="D4" i="13"/>
  <c r="D9" i="13" s="1"/>
  <c r="C99" i="12"/>
  <c r="D97" i="12" s="1"/>
  <c r="D99" i="12" s="1"/>
  <c r="D98" i="12"/>
  <c r="C94" i="12"/>
  <c r="D93" i="12"/>
  <c r="D92" i="12"/>
  <c r="D94" i="12" s="1"/>
  <c r="C89" i="12"/>
  <c r="D87" i="12" s="1"/>
  <c r="D88" i="12"/>
  <c r="C82" i="12"/>
  <c r="C76" i="12"/>
  <c r="D75" i="12"/>
  <c r="D74" i="12"/>
  <c r="D73" i="12"/>
  <c r="D76" i="12" s="1"/>
  <c r="C70" i="12"/>
  <c r="D68" i="12" s="1"/>
  <c r="D70" i="12" s="1"/>
  <c r="D69" i="12"/>
  <c r="C65" i="12"/>
  <c r="D64" i="12"/>
  <c r="D63" i="12"/>
  <c r="D65" i="12" s="1"/>
  <c r="C60" i="12"/>
  <c r="D58" i="12" s="1"/>
  <c r="D59" i="12"/>
  <c r="C54" i="12"/>
  <c r="D52" i="12" s="1"/>
  <c r="D54" i="12" s="1"/>
  <c r="D53" i="12"/>
  <c r="C49" i="12"/>
  <c r="D48" i="12" s="1"/>
  <c r="C44" i="12"/>
  <c r="D42" i="12" s="1"/>
  <c r="D43" i="12"/>
  <c r="C38" i="12"/>
  <c r="D37" i="12" s="1"/>
  <c r="D38" i="12" s="1"/>
  <c r="D36" i="12"/>
  <c r="C33" i="12"/>
  <c r="C27" i="12"/>
  <c r="D26" i="12"/>
  <c r="D25" i="12"/>
  <c r="D27" i="12" s="1"/>
  <c r="H22" i="12"/>
  <c r="G22" i="12"/>
  <c r="C22" i="12"/>
  <c r="D20" i="12" s="1"/>
  <c r="K21" i="12"/>
  <c r="H21" i="12"/>
  <c r="D21" i="12"/>
  <c r="L20" i="12"/>
  <c r="H20" i="12"/>
  <c r="L19" i="12"/>
  <c r="H19" i="12"/>
  <c r="K16" i="12"/>
  <c r="G16" i="12"/>
  <c r="H15" i="12" s="1"/>
  <c r="C15" i="12"/>
  <c r="D14" i="12" s="1"/>
  <c r="H14" i="12"/>
  <c r="H16" i="12" s="1"/>
  <c r="D13" i="12"/>
  <c r="D12" i="12"/>
  <c r="K11" i="12"/>
  <c r="G11" i="12"/>
  <c r="H10" i="12" s="1"/>
  <c r="L10" i="12"/>
  <c r="L9" i="12"/>
  <c r="C9" i="12"/>
  <c r="D8" i="12"/>
  <c r="D7" i="12"/>
  <c r="K6" i="12"/>
  <c r="L5" i="12" s="1"/>
  <c r="G6" i="12"/>
  <c r="H4" i="12" s="1"/>
  <c r="D6" i="12"/>
  <c r="D5" i="12"/>
  <c r="L4" i="12"/>
  <c r="L6" i="12" s="1"/>
  <c r="D4" i="12"/>
  <c r="D9" i="12" s="1"/>
  <c r="C99" i="11"/>
  <c r="D98" i="11" s="1"/>
  <c r="D99" i="11" s="1"/>
  <c r="D97" i="11"/>
  <c r="C94" i="11"/>
  <c r="C89" i="11"/>
  <c r="D88" i="11" s="1"/>
  <c r="D87" i="11"/>
  <c r="D86" i="11"/>
  <c r="D85" i="11"/>
  <c r="D89" i="11" s="1"/>
  <c r="C82" i="11"/>
  <c r="D80" i="11" s="1"/>
  <c r="D81" i="11"/>
  <c r="C76" i="11"/>
  <c r="D74" i="11" s="1"/>
  <c r="D75" i="11"/>
  <c r="C70" i="11"/>
  <c r="D69" i="11" s="1"/>
  <c r="D70" i="11" s="1"/>
  <c r="D68" i="11"/>
  <c r="C65" i="11"/>
  <c r="C60" i="11"/>
  <c r="D59" i="11" s="1"/>
  <c r="D58" i="11"/>
  <c r="D57" i="11"/>
  <c r="D54" i="11"/>
  <c r="C54" i="11"/>
  <c r="D53" i="11"/>
  <c r="D52" i="11"/>
  <c r="C49" i="11"/>
  <c r="D48" i="11"/>
  <c r="D47" i="11"/>
  <c r="D49" i="11" s="1"/>
  <c r="C44" i="11"/>
  <c r="D41" i="11" s="1"/>
  <c r="D44" i="11" s="1"/>
  <c r="D43" i="11"/>
  <c r="D42" i="11"/>
  <c r="C38" i="11"/>
  <c r="D37" i="11"/>
  <c r="D36" i="11"/>
  <c r="D38" i="11" s="1"/>
  <c r="C33" i="11"/>
  <c r="D31" i="11" s="1"/>
  <c r="D32" i="11"/>
  <c r="C27" i="11"/>
  <c r="D25" i="11" s="1"/>
  <c r="D27" i="11" s="1"/>
  <c r="D26" i="11"/>
  <c r="C22" i="11"/>
  <c r="D19" i="11" s="1"/>
  <c r="G20" i="11"/>
  <c r="H17" i="11" s="1"/>
  <c r="D20" i="11"/>
  <c r="H19" i="11"/>
  <c r="H18" i="11"/>
  <c r="D18" i="11"/>
  <c r="K16" i="11"/>
  <c r="H16" i="11"/>
  <c r="L15" i="11"/>
  <c r="C15" i="11"/>
  <c r="D12" i="11" s="1"/>
  <c r="L14" i="11"/>
  <c r="G13" i="11"/>
  <c r="H11" i="11" s="1"/>
  <c r="D13" i="11"/>
  <c r="H12" i="11"/>
  <c r="K11" i="11"/>
  <c r="L10" i="11" s="1"/>
  <c r="H10" i="11"/>
  <c r="L9" i="11"/>
  <c r="L11" i="11" s="1"/>
  <c r="C9" i="11"/>
  <c r="D5" i="11" s="1"/>
  <c r="D8" i="11"/>
  <c r="G7" i="11"/>
  <c r="K6" i="11"/>
  <c r="L5" i="11" s="1"/>
  <c r="H6" i="11"/>
  <c r="D6" i="11"/>
  <c r="H5" i="11"/>
  <c r="H7" i="11" s="1"/>
  <c r="H4" i="11"/>
  <c r="D4" i="11"/>
  <c r="D99" i="10"/>
  <c r="C99" i="10"/>
  <c r="D98" i="10"/>
  <c r="D97" i="10"/>
  <c r="C94" i="10"/>
  <c r="D93" i="10"/>
  <c r="D92" i="10"/>
  <c r="D94" i="10" s="1"/>
  <c r="C89" i="10"/>
  <c r="D86" i="10" s="1"/>
  <c r="D88" i="10"/>
  <c r="D87" i="10"/>
  <c r="C82" i="10"/>
  <c r="D80" i="10" s="1"/>
  <c r="D81" i="10"/>
  <c r="C76" i="10"/>
  <c r="D75" i="10" s="1"/>
  <c r="D74" i="10"/>
  <c r="D73" i="10"/>
  <c r="D70" i="10"/>
  <c r="C70" i="10"/>
  <c r="D69" i="10"/>
  <c r="D68" i="10"/>
  <c r="C65" i="10"/>
  <c r="D64" i="10"/>
  <c r="D63" i="10"/>
  <c r="D65" i="10" s="1"/>
  <c r="C60" i="10"/>
  <c r="D57" i="10" s="1"/>
  <c r="D60" i="10" s="1"/>
  <c r="D59" i="10"/>
  <c r="D58" i="10"/>
  <c r="C54" i="10"/>
  <c r="D53" i="10"/>
  <c r="D52" i="10"/>
  <c r="D54" i="10" s="1"/>
  <c r="C49" i="10"/>
  <c r="D47" i="10" s="1"/>
  <c r="D49" i="10" s="1"/>
  <c r="D48" i="10"/>
  <c r="C44" i="10"/>
  <c r="D43" i="10"/>
  <c r="D42" i="10"/>
  <c r="D41" i="10"/>
  <c r="D44" i="10" s="1"/>
  <c r="K39" i="10"/>
  <c r="L36" i="10" s="1"/>
  <c r="C38" i="10"/>
  <c r="D37" i="10"/>
  <c r="D36" i="10"/>
  <c r="L35" i="10"/>
  <c r="C33" i="10"/>
  <c r="D32" i="10" s="1"/>
  <c r="L32" i="10"/>
  <c r="D31" i="10"/>
  <c r="L28" i="10"/>
  <c r="L27" i="10"/>
  <c r="C27" i="10"/>
  <c r="D26" i="10" s="1"/>
  <c r="L26" i="10"/>
  <c r="K23" i="10"/>
  <c r="L22" i="10" s="1"/>
  <c r="P22" i="10"/>
  <c r="O22" i="10"/>
  <c r="P21" i="10" s="1"/>
  <c r="D22" i="10"/>
  <c r="C22" i="10"/>
  <c r="G21" i="10"/>
  <c r="D21" i="10"/>
  <c r="P20" i="10"/>
  <c r="D20" i="10"/>
  <c r="D19" i="10"/>
  <c r="K18" i="10"/>
  <c r="D18" i="10"/>
  <c r="O17" i="10"/>
  <c r="P15" i="10" s="1"/>
  <c r="G16" i="10"/>
  <c r="C15" i="10"/>
  <c r="D14" i="10"/>
  <c r="D13" i="10"/>
  <c r="O12" i="10"/>
  <c r="P11" i="10" s="1"/>
  <c r="K12" i="10"/>
  <c r="D12" i="10"/>
  <c r="L11" i="10"/>
  <c r="H11" i="10"/>
  <c r="G11" i="10"/>
  <c r="P10" i="10"/>
  <c r="L10" i="10"/>
  <c r="L12" i="10" s="1"/>
  <c r="H10" i="10"/>
  <c r="H9" i="10"/>
  <c r="C9" i="10"/>
  <c r="D6" i="10" s="1"/>
  <c r="D8" i="10"/>
  <c r="O7" i="10"/>
  <c r="P6" i="10" s="1"/>
  <c r="K7" i="10"/>
  <c r="L6" i="10"/>
  <c r="G6" i="10"/>
  <c r="H5" i="10" s="1"/>
  <c r="H6" i="10" s="1"/>
  <c r="P5" i="10"/>
  <c r="L5" i="10"/>
  <c r="P4" i="10"/>
  <c r="L4" i="10"/>
  <c r="L7" i="10" s="1"/>
  <c r="H4" i="10"/>
  <c r="C99" i="9"/>
  <c r="D98" i="9" s="1"/>
  <c r="C94" i="9"/>
  <c r="C89" i="9"/>
  <c r="D88" i="9" s="1"/>
  <c r="D87" i="9"/>
  <c r="D86" i="9"/>
  <c r="D85" i="9"/>
  <c r="C82" i="9"/>
  <c r="D80" i="9" s="1"/>
  <c r="D81" i="9"/>
  <c r="C76" i="9"/>
  <c r="D74" i="9" s="1"/>
  <c r="D75" i="9"/>
  <c r="C70" i="9"/>
  <c r="D69" i="9" s="1"/>
  <c r="D70" i="9" s="1"/>
  <c r="D68" i="9"/>
  <c r="C65" i="9"/>
  <c r="C60" i="9"/>
  <c r="D59" i="9" s="1"/>
  <c r="D60" i="9" s="1"/>
  <c r="D58" i="9"/>
  <c r="D57" i="9"/>
  <c r="D54" i="9"/>
  <c r="C54" i="9"/>
  <c r="D53" i="9"/>
  <c r="D52" i="9"/>
  <c r="C49" i="9"/>
  <c r="D48" i="9" s="1"/>
  <c r="D47" i="9"/>
  <c r="D44" i="9"/>
  <c r="C44" i="9"/>
  <c r="D43" i="9"/>
  <c r="D42" i="9"/>
  <c r="D41" i="9"/>
  <c r="C38" i="9"/>
  <c r="D37" i="9"/>
  <c r="D36" i="9"/>
  <c r="D38" i="9" s="1"/>
  <c r="C33" i="9"/>
  <c r="D31" i="9" s="1"/>
  <c r="D32" i="9"/>
  <c r="C27" i="9"/>
  <c r="D25" i="9" s="1"/>
  <c r="D26" i="9"/>
  <c r="C22" i="9"/>
  <c r="D21" i="9" s="1"/>
  <c r="D15" i="9"/>
  <c r="C15" i="9"/>
  <c r="D14" i="9"/>
  <c r="D13" i="9"/>
  <c r="D12" i="9"/>
  <c r="G9" i="9"/>
  <c r="H8" i="9" s="1"/>
  <c r="C9" i="9"/>
  <c r="H7" i="9"/>
  <c r="H6" i="9"/>
  <c r="H5" i="9"/>
  <c r="H4" i="9"/>
  <c r="H9" i="9" s="1"/>
  <c r="C99" i="8"/>
  <c r="D98" i="8" s="1"/>
  <c r="C94" i="8"/>
  <c r="C89" i="8"/>
  <c r="D88" i="8" s="1"/>
  <c r="D86" i="8"/>
  <c r="D85" i="8"/>
  <c r="C82" i="8"/>
  <c r="D80" i="8" s="1"/>
  <c r="D81" i="8"/>
  <c r="C76" i="8"/>
  <c r="D74" i="8" s="1"/>
  <c r="D75" i="8"/>
  <c r="D70" i="8"/>
  <c r="C70" i="8"/>
  <c r="D69" i="8"/>
  <c r="D68" i="8"/>
  <c r="C65" i="8"/>
  <c r="D60" i="8"/>
  <c r="C60" i="8"/>
  <c r="D59" i="8"/>
  <c r="D58" i="8"/>
  <c r="D57" i="8"/>
  <c r="D54" i="8"/>
  <c r="C54" i="8"/>
  <c r="D53" i="8" s="1"/>
  <c r="D52" i="8"/>
  <c r="C49" i="8"/>
  <c r="D48" i="8" s="1"/>
  <c r="C44" i="8"/>
  <c r="D43" i="8" s="1"/>
  <c r="D42" i="8"/>
  <c r="C38" i="8"/>
  <c r="D37" i="8" s="1"/>
  <c r="D36" i="8"/>
  <c r="D38" i="8" s="1"/>
  <c r="C33" i="8"/>
  <c r="D32" i="8"/>
  <c r="D31" i="8"/>
  <c r="D30" i="8"/>
  <c r="D33" i="8" s="1"/>
  <c r="C27" i="8"/>
  <c r="D25" i="8" s="1"/>
  <c r="D27" i="8" s="1"/>
  <c r="D26" i="8"/>
  <c r="C22" i="8"/>
  <c r="D21" i="8" s="1"/>
  <c r="C15" i="8"/>
  <c r="D14" i="8" s="1"/>
  <c r="D13" i="8"/>
  <c r="G9" i="8"/>
  <c r="H8" i="8" s="1"/>
  <c r="C9" i="8"/>
  <c r="H7" i="8"/>
  <c r="H6" i="8"/>
  <c r="H5" i="8"/>
  <c r="D5" i="8"/>
  <c r="H4" i="8"/>
  <c r="C99" i="7"/>
  <c r="D98" i="7" s="1"/>
  <c r="C94" i="7"/>
  <c r="C89" i="7"/>
  <c r="D88" i="7" s="1"/>
  <c r="D85" i="7"/>
  <c r="C82" i="7"/>
  <c r="D81" i="7"/>
  <c r="D80" i="7"/>
  <c r="D79" i="7"/>
  <c r="D82" i="7" s="1"/>
  <c r="C76" i="7"/>
  <c r="D74" i="7" s="1"/>
  <c r="D75" i="7"/>
  <c r="C70" i="7"/>
  <c r="D69" i="7" s="1"/>
  <c r="D70" i="7" s="1"/>
  <c r="D68" i="7"/>
  <c r="C65" i="7"/>
  <c r="C60" i="7"/>
  <c r="D59" i="7" s="1"/>
  <c r="D54" i="7"/>
  <c r="C54" i="7"/>
  <c r="D53" i="7" s="1"/>
  <c r="D52" i="7"/>
  <c r="C49" i="7"/>
  <c r="D48" i="7" s="1"/>
  <c r="D44" i="7"/>
  <c r="C44" i="7"/>
  <c r="D43" i="7" s="1"/>
  <c r="D42" i="7"/>
  <c r="D41" i="7"/>
  <c r="C38" i="7"/>
  <c r="D37" i="7" s="1"/>
  <c r="D36" i="7"/>
  <c r="C33" i="7"/>
  <c r="D32" i="7"/>
  <c r="D31" i="7"/>
  <c r="D30" i="7"/>
  <c r="D33" i="7" s="1"/>
  <c r="C27" i="7"/>
  <c r="D25" i="7" s="1"/>
  <c r="D26" i="7"/>
  <c r="C22" i="7"/>
  <c r="D19" i="7" s="1"/>
  <c r="K20" i="7"/>
  <c r="L18" i="7" s="1"/>
  <c r="L19" i="7"/>
  <c r="D18" i="7"/>
  <c r="K15" i="7"/>
  <c r="L13" i="7" s="1"/>
  <c r="C15" i="7"/>
  <c r="D14" i="7" s="1"/>
  <c r="L14" i="7"/>
  <c r="D13" i="7"/>
  <c r="L12" i="7"/>
  <c r="D12" i="7"/>
  <c r="L11" i="7"/>
  <c r="G11" i="7"/>
  <c r="L10" i="7"/>
  <c r="L9" i="7"/>
  <c r="L15" i="7" s="1"/>
  <c r="C9" i="7"/>
  <c r="D8" i="7" s="1"/>
  <c r="D7" i="7"/>
  <c r="K6" i="7"/>
  <c r="G6" i="7"/>
  <c r="H4" i="7" s="1"/>
  <c r="H6" i="7" s="1"/>
  <c r="D6" i="7"/>
  <c r="L5" i="7"/>
  <c r="H5" i="7"/>
  <c r="D5" i="7"/>
  <c r="L4" i="7"/>
  <c r="L6" i="7" s="1"/>
  <c r="D4" i="7"/>
  <c r="D9" i="7" s="1"/>
  <c r="C99" i="6"/>
  <c r="D98" i="6" s="1"/>
  <c r="C94" i="6"/>
  <c r="D93" i="6" s="1"/>
  <c r="D94" i="6" s="1"/>
  <c r="D92" i="6"/>
  <c r="C89" i="6"/>
  <c r="D85" i="6" s="1"/>
  <c r="D86" i="6"/>
  <c r="C82" i="6"/>
  <c r="D81" i="6" s="1"/>
  <c r="C76" i="6"/>
  <c r="C70" i="6"/>
  <c r="D69" i="6" s="1"/>
  <c r="C65" i="6"/>
  <c r="D64" i="6" s="1"/>
  <c r="D65" i="6" s="1"/>
  <c r="D63" i="6"/>
  <c r="C60" i="6"/>
  <c r="D59" i="6" s="1"/>
  <c r="D57" i="6"/>
  <c r="C54" i="6"/>
  <c r="D53" i="6" s="1"/>
  <c r="D52" i="6"/>
  <c r="D54" i="6" s="1"/>
  <c r="C49" i="6"/>
  <c r="D48" i="6" s="1"/>
  <c r="D47" i="6"/>
  <c r="C44" i="6"/>
  <c r="D43" i="6" s="1"/>
  <c r="D42" i="6"/>
  <c r="D41" i="6"/>
  <c r="D44" i="6" s="1"/>
  <c r="C38" i="6"/>
  <c r="D36" i="6" s="1"/>
  <c r="D38" i="6" s="1"/>
  <c r="D37" i="6"/>
  <c r="C33" i="6"/>
  <c r="D32" i="6" s="1"/>
  <c r="C27" i="6"/>
  <c r="C22" i="6"/>
  <c r="D21" i="6" s="1"/>
  <c r="D18" i="6"/>
  <c r="G17" i="6"/>
  <c r="H15" i="6" s="1"/>
  <c r="H16" i="6"/>
  <c r="C15" i="6"/>
  <c r="K14" i="6"/>
  <c r="H14" i="6"/>
  <c r="H17" i="6" s="1"/>
  <c r="D14" i="6"/>
  <c r="D13" i="6"/>
  <c r="D12" i="6"/>
  <c r="D15" i="6" s="1"/>
  <c r="H11" i="6"/>
  <c r="G11" i="6"/>
  <c r="H10" i="6"/>
  <c r="H9" i="6"/>
  <c r="C9" i="6"/>
  <c r="D6" i="6" s="1"/>
  <c r="D8" i="6"/>
  <c r="D7" i="6"/>
  <c r="K6" i="6"/>
  <c r="L4" i="6" s="1"/>
  <c r="G6" i="6"/>
  <c r="H5" i="6"/>
  <c r="D5" i="6"/>
  <c r="H4" i="6"/>
  <c r="D4" i="6"/>
  <c r="C99" i="5"/>
  <c r="D98" i="5" s="1"/>
  <c r="D97" i="5"/>
  <c r="C94" i="5"/>
  <c r="D92" i="5" s="1"/>
  <c r="D94" i="5" s="1"/>
  <c r="D93" i="5"/>
  <c r="C89" i="5"/>
  <c r="D86" i="5" s="1"/>
  <c r="D87" i="5"/>
  <c r="C82" i="5"/>
  <c r="D81" i="5" s="1"/>
  <c r="C76" i="5"/>
  <c r="D75" i="5" s="1"/>
  <c r="D76" i="5" s="1"/>
  <c r="D74" i="5"/>
  <c r="D73" i="5"/>
  <c r="C70" i="5"/>
  <c r="D69" i="5" s="1"/>
  <c r="D68" i="5"/>
  <c r="D70" i="5" s="1"/>
  <c r="C65" i="5"/>
  <c r="D64" i="5"/>
  <c r="D63" i="5"/>
  <c r="D65" i="5" s="1"/>
  <c r="C60" i="5"/>
  <c r="D59" i="5" s="1"/>
  <c r="D58" i="5"/>
  <c r="D57" i="5"/>
  <c r="C54" i="5"/>
  <c r="D53" i="5" s="1"/>
  <c r="C49" i="5"/>
  <c r="D47" i="5" s="1"/>
  <c r="D49" i="5" s="1"/>
  <c r="D48" i="5"/>
  <c r="C44" i="5"/>
  <c r="D43" i="5" s="1"/>
  <c r="C38" i="5"/>
  <c r="C33" i="5"/>
  <c r="D32" i="5" s="1"/>
  <c r="D30" i="5"/>
  <c r="D27" i="5"/>
  <c r="C27" i="5"/>
  <c r="D26" i="5" s="1"/>
  <c r="D25" i="5"/>
  <c r="C22" i="5"/>
  <c r="D18" i="5" s="1"/>
  <c r="D19" i="5"/>
  <c r="G16" i="5"/>
  <c r="H13" i="5" s="1"/>
  <c r="C15" i="5"/>
  <c r="D14" i="5"/>
  <c r="D13" i="5"/>
  <c r="H12" i="5"/>
  <c r="D12" i="5"/>
  <c r="D15" i="5" s="1"/>
  <c r="G9" i="5"/>
  <c r="H8" i="5" s="1"/>
  <c r="C9" i="5"/>
  <c r="H7" i="5"/>
  <c r="H6" i="5"/>
  <c r="H5" i="5"/>
  <c r="C99" i="4"/>
  <c r="D98" i="4"/>
  <c r="D97" i="4"/>
  <c r="D99" i="4" s="1"/>
  <c r="C94" i="4"/>
  <c r="C89" i="4"/>
  <c r="D88" i="4"/>
  <c r="D87" i="4"/>
  <c r="D86" i="4"/>
  <c r="D85" i="4"/>
  <c r="D89" i="4" s="1"/>
  <c r="C82" i="4"/>
  <c r="D80" i="4" s="1"/>
  <c r="D81" i="4"/>
  <c r="D79" i="4"/>
  <c r="C76" i="4"/>
  <c r="D75" i="4"/>
  <c r="D74" i="4"/>
  <c r="D73" i="4"/>
  <c r="C70" i="4"/>
  <c r="D69" i="4" s="1"/>
  <c r="C65" i="4"/>
  <c r="C60" i="4"/>
  <c r="D59" i="4" s="1"/>
  <c r="C54" i="4"/>
  <c r="D53" i="4" s="1"/>
  <c r="D54" i="4" s="1"/>
  <c r="D52" i="4"/>
  <c r="C49" i="4"/>
  <c r="D48" i="4" s="1"/>
  <c r="C44" i="4"/>
  <c r="D43" i="4" s="1"/>
  <c r="D42" i="4"/>
  <c r="C38" i="4"/>
  <c r="D37" i="4" s="1"/>
  <c r="D36" i="4"/>
  <c r="C33" i="4"/>
  <c r="D31" i="4" s="1"/>
  <c r="D32" i="4"/>
  <c r="K30" i="4"/>
  <c r="L29" i="4"/>
  <c r="G29" i="4"/>
  <c r="H28" i="4" s="1"/>
  <c r="L28" i="4"/>
  <c r="L30" i="4" s="1"/>
  <c r="H27" i="4"/>
  <c r="H29" i="4" s="1"/>
  <c r="C27" i="4"/>
  <c r="D26" i="4"/>
  <c r="K25" i="4"/>
  <c r="L24" i="4" s="1"/>
  <c r="D25" i="4"/>
  <c r="G24" i="4"/>
  <c r="H23" i="4"/>
  <c r="L22" i="4"/>
  <c r="H22" i="4"/>
  <c r="C22" i="4"/>
  <c r="D20" i="4" s="1"/>
  <c r="H21" i="4"/>
  <c r="H24" i="4" s="1"/>
  <c r="D21" i="4"/>
  <c r="K19" i="4"/>
  <c r="L18" i="4" s="1"/>
  <c r="D19" i="4"/>
  <c r="G18" i="4"/>
  <c r="D18" i="4"/>
  <c r="D22" i="4" s="1"/>
  <c r="H17" i="4"/>
  <c r="H16" i="4"/>
  <c r="H18" i="4" s="1"/>
  <c r="C15" i="4"/>
  <c r="D14" i="4" s="1"/>
  <c r="K14" i="4"/>
  <c r="L13" i="4" s="1"/>
  <c r="H13" i="4"/>
  <c r="G13" i="4"/>
  <c r="H11" i="4" s="1"/>
  <c r="D13" i="4"/>
  <c r="L12" i="4"/>
  <c r="L14" i="4" s="1"/>
  <c r="H12" i="4"/>
  <c r="D12" i="4"/>
  <c r="K9" i="4"/>
  <c r="C9" i="4"/>
  <c r="D8" i="4" s="1"/>
  <c r="G8" i="4"/>
  <c r="H5" i="4" s="1"/>
  <c r="H7" i="4"/>
  <c r="D7" i="4"/>
  <c r="H6" i="4"/>
  <c r="D6" i="4"/>
  <c r="D5" i="4"/>
  <c r="L4" i="4"/>
  <c r="H4" i="4"/>
  <c r="D4" i="4"/>
  <c r="D9" i="4" s="1"/>
  <c r="C99" i="3"/>
  <c r="D98" i="3" s="1"/>
  <c r="C94" i="3"/>
  <c r="C89" i="3"/>
  <c r="D88" i="3" s="1"/>
  <c r="D85" i="3"/>
  <c r="C82" i="3"/>
  <c r="D79" i="3" s="1"/>
  <c r="D82" i="3" s="1"/>
  <c r="D81" i="3"/>
  <c r="D80" i="3"/>
  <c r="C76" i="3"/>
  <c r="D73" i="3" s="1"/>
  <c r="D76" i="3" s="1"/>
  <c r="D75" i="3"/>
  <c r="D74" i="3"/>
  <c r="C70" i="3"/>
  <c r="D69" i="3" s="1"/>
  <c r="C65" i="3"/>
  <c r="C60" i="3"/>
  <c r="D59" i="3" s="1"/>
  <c r="D57" i="3"/>
  <c r="C54" i="3"/>
  <c r="D53" i="3" s="1"/>
  <c r="D54" i="3" s="1"/>
  <c r="D52" i="3"/>
  <c r="C49" i="3"/>
  <c r="D48" i="3" s="1"/>
  <c r="D47" i="3"/>
  <c r="D49" i="3" s="1"/>
  <c r="C44" i="3"/>
  <c r="D43" i="3" s="1"/>
  <c r="D44" i="3" s="1"/>
  <c r="D42" i="3"/>
  <c r="D41" i="3"/>
  <c r="C38" i="3"/>
  <c r="D37" i="3"/>
  <c r="D36" i="3"/>
  <c r="D38" i="3" s="1"/>
  <c r="C33" i="3"/>
  <c r="D31" i="3" s="1"/>
  <c r="D32" i="3"/>
  <c r="G30" i="3"/>
  <c r="D30" i="3"/>
  <c r="D33" i="3" s="1"/>
  <c r="H29" i="3"/>
  <c r="H28" i="3"/>
  <c r="H30" i="3" s="1"/>
  <c r="C27" i="3"/>
  <c r="D26" i="3" s="1"/>
  <c r="G25" i="3"/>
  <c r="H24" i="3"/>
  <c r="H23" i="3"/>
  <c r="C22" i="3"/>
  <c r="D19" i="3" s="1"/>
  <c r="G20" i="3"/>
  <c r="H17" i="3" s="1"/>
  <c r="H20" i="3" s="1"/>
  <c r="H19" i="3"/>
  <c r="H18" i="3"/>
  <c r="D18" i="3"/>
  <c r="C15" i="3"/>
  <c r="D14" i="3" s="1"/>
  <c r="G14" i="3"/>
  <c r="D13" i="3"/>
  <c r="D12" i="3"/>
  <c r="D15" i="3" s="1"/>
  <c r="G9" i="3"/>
  <c r="H8" i="3" s="1"/>
  <c r="C9" i="3"/>
  <c r="D8" i="3" s="1"/>
  <c r="H6" i="3"/>
  <c r="D6" i="3"/>
  <c r="H5" i="3"/>
  <c r="D5" i="3"/>
  <c r="H4" i="3"/>
  <c r="D4" i="3"/>
  <c r="AM261" i="2"/>
  <c r="AM260" i="2"/>
  <c r="AM259" i="2"/>
  <c r="AM255" i="2"/>
  <c r="AM254" i="2"/>
  <c r="AM253" i="2"/>
  <c r="AM252" i="2"/>
  <c r="AM248" i="2"/>
  <c r="AM247" i="2"/>
  <c r="AM243" i="2"/>
  <c r="AM242" i="2"/>
  <c r="AM244" i="2" s="1"/>
  <c r="AN242" i="2" s="1"/>
  <c r="AM238" i="2"/>
  <c r="AN238" i="2" s="1"/>
  <c r="AM237" i="2"/>
  <c r="AN237" i="2" s="1"/>
  <c r="AN236" i="2"/>
  <c r="AM236" i="2"/>
  <c r="AM239" i="2" s="1"/>
  <c r="AM232" i="2"/>
  <c r="AM231" i="2"/>
  <c r="AM233" i="2" s="1"/>
  <c r="AM227" i="2"/>
  <c r="AM228" i="2" s="1"/>
  <c r="AM226" i="2"/>
  <c r="AN226" i="2" s="1"/>
  <c r="AM222" i="2"/>
  <c r="AM221" i="2"/>
  <c r="AM217" i="2"/>
  <c r="AN217" i="2" s="1"/>
  <c r="AN216" i="2"/>
  <c r="AN218" i="2" s="1"/>
  <c r="AM216" i="2"/>
  <c r="AM218" i="2" s="1"/>
  <c r="AM213" i="2"/>
  <c r="AM212" i="2"/>
  <c r="AN212" i="2" s="1"/>
  <c r="AM211" i="2"/>
  <c r="AN211" i="2" s="1"/>
  <c r="AM207" i="2"/>
  <c r="AM208" i="2" s="1"/>
  <c r="AM206" i="2"/>
  <c r="AN206" i="2" s="1"/>
  <c r="AM202" i="2"/>
  <c r="AM201" i="2"/>
  <c r="AM197" i="2"/>
  <c r="AN197" i="2" s="1"/>
  <c r="AM196" i="2"/>
  <c r="AM198" i="2" s="1"/>
  <c r="AN196" i="2" s="1"/>
  <c r="AN198" i="2" s="1"/>
  <c r="AM192" i="2"/>
  <c r="AM191" i="2"/>
  <c r="AM193" i="2" s="1"/>
  <c r="AM187" i="2"/>
  <c r="AM188" i="2" s="1"/>
  <c r="AM186" i="2"/>
  <c r="AN186" i="2" s="1"/>
  <c r="AM182" i="2"/>
  <c r="AM181" i="2"/>
  <c r="AM177" i="2"/>
  <c r="AM176" i="2"/>
  <c r="AM178" i="2" s="1"/>
  <c r="AN176" i="2" s="1"/>
  <c r="AM172" i="2"/>
  <c r="AM171" i="2"/>
  <c r="AM170" i="2"/>
  <c r="AM169" i="2"/>
  <c r="AM165" i="2"/>
  <c r="AM164" i="2"/>
  <c r="AM166" i="2" s="1"/>
  <c r="AN164" i="2" s="1"/>
  <c r="S162" i="2"/>
  <c r="T161" i="2"/>
  <c r="S161" i="2"/>
  <c r="AM160" i="2"/>
  <c r="S160" i="2"/>
  <c r="AM159" i="2"/>
  <c r="S159" i="2"/>
  <c r="S163" i="2" s="1"/>
  <c r="T159" i="2" s="1"/>
  <c r="AM155" i="2"/>
  <c r="T155" i="2"/>
  <c r="S155" i="2"/>
  <c r="AM154" i="2"/>
  <c r="S154" i="2"/>
  <c r="T154" i="2" s="1"/>
  <c r="S153" i="2"/>
  <c r="S156" i="2" s="1"/>
  <c r="AM150" i="2"/>
  <c r="AN150" i="2" s="1"/>
  <c r="AM149" i="2"/>
  <c r="AM151" i="2" s="1"/>
  <c r="S149" i="2"/>
  <c r="S148" i="2"/>
  <c r="S147" i="2"/>
  <c r="AM145" i="2"/>
  <c r="AM144" i="2"/>
  <c r="S143" i="2"/>
  <c r="S142" i="2"/>
  <c r="S144" i="2" s="1"/>
  <c r="T142" i="2" s="1"/>
  <c r="AM140" i="2"/>
  <c r="AM139" i="2"/>
  <c r="AM141" i="2" s="1"/>
  <c r="S138" i="2"/>
  <c r="S137" i="2"/>
  <c r="S136" i="2"/>
  <c r="S139" i="2" s="1"/>
  <c r="T136" i="2" s="1"/>
  <c r="AM135" i="2"/>
  <c r="AM134" i="2"/>
  <c r="S132" i="2"/>
  <c r="S131" i="2"/>
  <c r="AM130" i="2"/>
  <c r="AM129" i="2"/>
  <c r="AM131" i="2" s="1"/>
  <c r="AN129" i="2" s="1"/>
  <c r="S127" i="2"/>
  <c r="T127" i="2" s="1"/>
  <c r="S126" i="2"/>
  <c r="AM125" i="2"/>
  <c r="S125" i="2"/>
  <c r="AM124" i="2"/>
  <c r="S124" i="2"/>
  <c r="S128" i="2" s="1"/>
  <c r="T126" i="2" s="1"/>
  <c r="S121" i="2"/>
  <c r="T120" i="2" s="1"/>
  <c r="AM120" i="2"/>
  <c r="S120" i="2"/>
  <c r="AM119" i="2"/>
  <c r="S119" i="2"/>
  <c r="S116" i="2"/>
  <c r="AM115" i="2"/>
  <c r="S115" i="2"/>
  <c r="AM114" i="2"/>
  <c r="S114" i="2"/>
  <c r="T114" i="2" s="1"/>
  <c r="AM110" i="2"/>
  <c r="S110" i="2"/>
  <c r="S111" i="2" s="1"/>
  <c r="AM109" i="2"/>
  <c r="S109" i="2"/>
  <c r="S106" i="2"/>
  <c r="AM105" i="2"/>
  <c r="S105" i="2"/>
  <c r="AM104" i="2"/>
  <c r="T104" i="2"/>
  <c r="S104" i="2"/>
  <c r="AM103" i="2"/>
  <c r="S100" i="2"/>
  <c r="AM99" i="2"/>
  <c r="S99" i="2"/>
  <c r="AM98" i="2"/>
  <c r="C98" i="2"/>
  <c r="C97" i="2"/>
  <c r="S96" i="2"/>
  <c r="AM95" i="2"/>
  <c r="S95" i="2"/>
  <c r="AM94" i="2"/>
  <c r="S94" i="2"/>
  <c r="AM93" i="2"/>
  <c r="C93" i="2"/>
  <c r="C92" i="2"/>
  <c r="C94" i="2" s="1"/>
  <c r="S90" i="2"/>
  <c r="AM89" i="2"/>
  <c r="S89" i="2"/>
  <c r="S91" i="2" s="1"/>
  <c r="C89" i="2"/>
  <c r="AM88" i="2"/>
  <c r="C88" i="2"/>
  <c r="AM87" i="2"/>
  <c r="AM90" i="2" s="1"/>
  <c r="C87" i="2"/>
  <c r="C86" i="2"/>
  <c r="S85" i="2"/>
  <c r="C85" i="2"/>
  <c r="S84" i="2"/>
  <c r="AM83" i="2"/>
  <c r="S83" i="2"/>
  <c r="AM82" i="2"/>
  <c r="C81" i="2"/>
  <c r="C80" i="2"/>
  <c r="S79" i="2"/>
  <c r="S80" i="2" s="1"/>
  <c r="C79" i="2"/>
  <c r="AM78" i="2"/>
  <c r="S78" i="2"/>
  <c r="AM77" i="2"/>
  <c r="S75" i="2"/>
  <c r="C75" i="2"/>
  <c r="S74" i="2"/>
  <c r="C74" i="2"/>
  <c r="AM73" i="2"/>
  <c r="AM74" i="2" s="1"/>
  <c r="AE73" i="2"/>
  <c r="S73" i="2"/>
  <c r="C73" i="2"/>
  <c r="C76" i="2" s="1"/>
  <c r="AM72" i="2"/>
  <c r="AN72" i="2" s="1"/>
  <c r="AE72" i="2"/>
  <c r="C70" i="2"/>
  <c r="AE69" i="2"/>
  <c r="S69" i="2"/>
  <c r="C69" i="2"/>
  <c r="AM68" i="2"/>
  <c r="AE68" i="2"/>
  <c r="S68" i="2"/>
  <c r="C68" i="2"/>
  <c r="AM67" i="2"/>
  <c r="AM69" i="2" s="1"/>
  <c r="AE67" i="2"/>
  <c r="S67" i="2"/>
  <c r="S66" i="2"/>
  <c r="O65" i="2"/>
  <c r="O64" i="2"/>
  <c r="P64" i="2" s="1"/>
  <c r="C64" i="2"/>
  <c r="AM63" i="2"/>
  <c r="AE63" i="2"/>
  <c r="O63" i="2"/>
  <c r="C63" i="2"/>
  <c r="AM62" i="2"/>
  <c r="AE62" i="2"/>
  <c r="AF62" i="2" s="1"/>
  <c r="S62" i="2"/>
  <c r="AE61" i="2"/>
  <c r="S61" i="2"/>
  <c r="AE60" i="2"/>
  <c r="AE59" i="2"/>
  <c r="AE64" i="2" s="1"/>
  <c r="AF59" i="2" s="1"/>
  <c r="O59" i="2"/>
  <c r="C59" i="2"/>
  <c r="AM58" i="2"/>
  <c r="AM59" i="2" s="1"/>
  <c r="O58" i="2"/>
  <c r="C58" i="2"/>
  <c r="AM57" i="2"/>
  <c r="S57" i="2"/>
  <c r="O57" i="2"/>
  <c r="C57" i="2"/>
  <c r="S56" i="2"/>
  <c r="S58" i="2" s="1"/>
  <c r="O56" i="2"/>
  <c r="AE55" i="2"/>
  <c r="AE54" i="2"/>
  <c r="AM53" i="2"/>
  <c r="C53" i="2"/>
  <c r="AM52" i="2"/>
  <c r="AA52" i="2"/>
  <c r="S52" i="2"/>
  <c r="O52" i="2"/>
  <c r="C52" i="2"/>
  <c r="C54" i="2" s="1"/>
  <c r="D53" i="2" s="1"/>
  <c r="AB51" i="2"/>
  <c r="AA51" i="2"/>
  <c r="S51" i="2"/>
  <c r="S53" i="2" s="1"/>
  <c r="O51" i="2"/>
  <c r="O53" i="2" s="1"/>
  <c r="P52" i="2" s="1"/>
  <c r="AE50" i="2"/>
  <c r="AB50" i="2"/>
  <c r="AB52" i="2" s="1"/>
  <c r="AA50" i="2"/>
  <c r="AE49" i="2"/>
  <c r="AM48" i="2"/>
  <c r="AE48" i="2"/>
  <c r="S48" i="2"/>
  <c r="C48" i="2"/>
  <c r="AM47" i="2"/>
  <c r="AM49" i="2" s="1"/>
  <c r="AE47" i="2"/>
  <c r="T47" i="2"/>
  <c r="S47" i="2"/>
  <c r="O47" i="2"/>
  <c r="C47" i="2"/>
  <c r="AM46" i="2"/>
  <c r="AN46" i="2" s="1"/>
  <c r="AA46" i="2"/>
  <c r="S46" i="2"/>
  <c r="T46" i="2" s="1"/>
  <c r="T48" i="2" s="1"/>
  <c r="O46" i="2"/>
  <c r="AM45" i="2"/>
  <c r="AN45" i="2" s="1"/>
  <c r="AA45" i="2"/>
  <c r="AA47" i="2" s="1"/>
  <c r="AE43" i="2"/>
  <c r="O43" i="2"/>
  <c r="C43" i="2"/>
  <c r="AI42" i="2"/>
  <c r="AE42" i="2"/>
  <c r="S42" i="2"/>
  <c r="O42" i="2"/>
  <c r="P42" i="2" s="1"/>
  <c r="C42" i="2"/>
  <c r="AM41" i="2"/>
  <c r="AI41" i="2"/>
  <c r="AI43" i="2" s="1"/>
  <c r="AJ41" i="2" s="1"/>
  <c r="AE41" i="2"/>
  <c r="AA41" i="2"/>
  <c r="S41" i="2"/>
  <c r="P41" i="2"/>
  <c r="O41" i="2"/>
  <c r="C41" i="2"/>
  <c r="AM40" i="2"/>
  <c r="AM42" i="2" s="1"/>
  <c r="AA40" i="2"/>
  <c r="S40" i="2"/>
  <c r="S43" i="2" s="1"/>
  <c r="O40" i="2"/>
  <c r="P40" i="2" s="1"/>
  <c r="AI37" i="2"/>
  <c r="AE37" i="2"/>
  <c r="O37" i="2"/>
  <c r="C37" i="2"/>
  <c r="AM36" i="2"/>
  <c r="AI36" i="2"/>
  <c r="AE36" i="2"/>
  <c r="AA36" i="2"/>
  <c r="AB36" i="2" s="1"/>
  <c r="S36" i="2"/>
  <c r="O36" i="2"/>
  <c r="P36" i="2" s="1"/>
  <c r="C36" i="2"/>
  <c r="C38" i="2" s="1"/>
  <c r="AM35" i="2"/>
  <c r="AM37" i="2" s="1"/>
  <c r="AN36" i="2" s="1"/>
  <c r="AI35" i="2"/>
  <c r="AA35" i="2"/>
  <c r="AB35" i="2" s="1"/>
  <c r="S35" i="2"/>
  <c r="S37" i="2" s="1"/>
  <c r="T36" i="2" s="1"/>
  <c r="O35" i="2"/>
  <c r="P35" i="2" s="1"/>
  <c r="P37" i="2" s="1"/>
  <c r="AA34" i="2"/>
  <c r="AA33" i="2"/>
  <c r="AB33" i="2" s="1"/>
  <c r="AE32" i="2"/>
  <c r="AA32" i="2"/>
  <c r="AA37" i="2" s="1"/>
  <c r="AB34" i="2" s="1"/>
  <c r="C32" i="2"/>
  <c r="AM31" i="2"/>
  <c r="AN31" i="2" s="1"/>
  <c r="AI31" i="2"/>
  <c r="AE31" i="2"/>
  <c r="S31" i="2"/>
  <c r="O31" i="2"/>
  <c r="P31" i="2" s="1"/>
  <c r="C31" i="2"/>
  <c r="AM30" i="2"/>
  <c r="AM32" i="2" s="1"/>
  <c r="AI30" i="2"/>
  <c r="AI32" i="2" s="1"/>
  <c r="AJ31" i="2" s="1"/>
  <c r="S30" i="2"/>
  <c r="S32" i="2" s="1"/>
  <c r="O30" i="2"/>
  <c r="O32" i="2" s="1"/>
  <c r="P30" i="2" s="1"/>
  <c r="P32" i="2" s="1"/>
  <c r="C30" i="2"/>
  <c r="AA29" i="2"/>
  <c r="AB28" i="2"/>
  <c r="AA28" i="2"/>
  <c r="AI27" i="2"/>
  <c r="AE27" i="2"/>
  <c r="AB27" i="2"/>
  <c r="AB29" i="2" s="1"/>
  <c r="AA27" i="2"/>
  <c r="O27" i="2"/>
  <c r="AM26" i="2"/>
  <c r="AI26" i="2"/>
  <c r="AJ26" i="2" s="1"/>
  <c r="AE26" i="2"/>
  <c r="S26" i="2"/>
  <c r="P26" i="2"/>
  <c r="O26" i="2"/>
  <c r="C26" i="2"/>
  <c r="AM25" i="2"/>
  <c r="AM27" i="2" s="1"/>
  <c r="AN26" i="2" s="1"/>
  <c r="AI25" i="2"/>
  <c r="AJ25" i="2" s="1"/>
  <c r="S25" i="2"/>
  <c r="S27" i="2" s="1"/>
  <c r="T25" i="2" s="1"/>
  <c r="O25" i="2"/>
  <c r="P25" i="2" s="1"/>
  <c r="P27" i="2" s="1"/>
  <c r="C25" i="2"/>
  <c r="AI24" i="2"/>
  <c r="AJ24" i="2" s="1"/>
  <c r="AE23" i="2"/>
  <c r="AA23" i="2"/>
  <c r="AF22" i="2"/>
  <c r="AE22" i="2"/>
  <c r="AA22" i="2"/>
  <c r="AB22" i="2" s="1"/>
  <c r="S22" i="2"/>
  <c r="AM21" i="2"/>
  <c r="AE21" i="2"/>
  <c r="AF21" i="2" s="1"/>
  <c r="AF23" i="2" s="1"/>
  <c r="AA21" i="2"/>
  <c r="S21" i="2"/>
  <c r="T21" i="2" s="1"/>
  <c r="O21" i="2"/>
  <c r="C21" i="2"/>
  <c r="AM20" i="2"/>
  <c r="AM22" i="2" s="1"/>
  <c r="AN20" i="2" s="1"/>
  <c r="AI20" i="2"/>
  <c r="AA20" i="2"/>
  <c r="AA24" i="2" s="1"/>
  <c r="AB21" i="2" s="1"/>
  <c r="S20" i="2"/>
  <c r="T20" i="2" s="1"/>
  <c r="O20" i="2"/>
  <c r="O22" i="2" s="1"/>
  <c r="P20" i="2" s="1"/>
  <c r="C20" i="2"/>
  <c r="AI19" i="2"/>
  <c r="C19" i="2"/>
  <c r="G18" i="2"/>
  <c r="C18" i="2"/>
  <c r="C22" i="2" s="1"/>
  <c r="D19" i="2" s="1"/>
  <c r="AE17" i="2"/>
  <c r="G17" i="2"/>
  <c r="AM16" i="2"/>
  <c r="AE16" i="2"/>
  <c r="AE18" i="2" s="1"/>
  <c r="AF16" i="2" s="1"/>
  <c r="AA16" i="2"/>
  <c r="S16" i="2"/>
  <c r="O16" i="2"/>
  <c r="AM15" i="2"/>
  <c r="AM17" i="2" s="1"/>
  <c r="AN15" i="2" s="1"/>
  <c r="AI15" i="2"/>
  <c r="AA15" i="2"/>
  <c r="S15" i="2"/>
  <c r="O15" i="2"/>
  <c r="AI14" i="2"/>
  <c r="S14" i="2"/>
  <c r="O14" i="2"/>
  <c r="O17" i="2" s="1"/>
  <c r="C14" i="2"/>
  <c r="D14" i="2" s="1"/>
  <c r="G13" i="2"/>
  <c r="C13" i="2"/>
  <c r="D13" i="2" s="1"/>
  <c r="AE12" i="2"/>
  <c r="K12" i="2"/>
  <c r="G12" i="2"/>
  <c r="G14" i="2" s="1"/>
  <c r="C12" i="2"/>
  <c r="C15" i="2" s="1"/>
  <c r="D12" i="2" s="1"/>
  <c r="AM11" i="2"/>
  <c r="AI11" i="2"/>
  <c r="AE11" i="2"/>
  <c r="AA11" i="2"/>
  <c r="K11" i="2"/>
  <c r="K13" i="2" s="1"/>
  <c r="AM10" i="2"/>
  <c r="AI10" i="2"/>
  <c r="AJ10" i="2" s="1"/>
  <c r="AE10" i="2"/>
  <c r="AA10" i="2"/>
  <c r="AB10" i="2" s="1"/>
  <c r="S10" i="2"/>
  <c r="O10" i="2"/>
  <c r="AM9" i="2"/>
  <c r="AI9" i="2"/>
  <c r="AJ9" i="2" s="1"/>
  <c r="AJ11" i="2" s="1"/>
  <c r="AA9" i="2"/>
  <c r="AA12" i="2" s="1"/>
  <c r="S9" i="2"/>
  <c r="O9" i="2"/>
  <c r="G8" i="2"/>
  <c r="H8" i="2" s="1"/>
  <c r="C8" i="2"/>
  <c r="D8" i="2" s="1"/>
  <c r="K7" i="2"/>
  <c r="G7" i="2"/>
  <c r="C7" i="2"/>
  <c r="AE6" i="2"/>
  <c r="K6" i="2"/>
  <c r="G6" i="2"/>
  <c r="C6" i="2"/>
  <c r="AM5" i="2"/>
  <c r="AN5" i="2" s="1"/>
  <c r="AI5" i="2"/>
  <c r="AE5" i="2"/>
  <c r="AA5" i="2"/>
  <c r="W5" i="2"/>
  <c r="X5" i="2" s="1"/>
  <c r="S5" i="2"/>
  <c r="O5" i="2"/>
  <c r="K5" i="2"/>
  <c r="G5" i="2"/>
  <c r="H5" i="2" s="1"/>
  <c r="C5" i="2"/>
  <c r="AM4" i="2"/>
  <c r="AM6" i="2" s="1"/>
  <c r="AN4" i="2" s="1"/>
  <c r="AI4" i="2"/>
  <c r="AE4" i="2"/>
  <c r="AE7" i="2" s="1"/>
  <c r="AF5" i="2" s="1"/>
  <c r="AA4" i="2"/>
  <c r="W4" i="2"/>
  <c r="W6" i="2" s="1"/>
  <c r="X4" i="2" s="1"/>
  <c r="S4" i="2"/>
  <c r="O4" i="2"/>
  <c r="O6" i="2" s="1"/>
  <c r="P5" i="2" s="1"/>
  <c r="K4" i="2"/>
  <c r="K8" i="2" s="1"/>
  <c r="G4" i="2"/>
  <c r="G9" i="2" s="1"/>
  <c r="C4" i="2"/>
  <c r="C9" i="2" s="1"/>
  <c r="L5" i="2" l="1"/>
  <c r="D6" i="2"/>
  <c r="P15" i="2"/>
  <c r="P14" i="2"/>
  <c r="T27" i="2"/>
  <c r="T57" i="2"/>
  <c r="T56" i="2"/>
  <c r="T58" i="2" s="1"/>
  <c r="AN208" i="2"/>
  <c r="P16" i="2"/>
  <c r="X6" i="2"/>
  <c r="AF10" i="2"/>
  <c r="D15" i="2"/>
  <c r="D21" i="2"/>
  <c r="T31" i="2"/>
  <c r="T41" i="2"/>
  <c r="AN47" i="2"/>
  <c r="AN48" i="2"/>
  <c r="AN49" i="2" s="1"/>
  <c r="L6" i="2"/>
  <c r="P21" i="2"/>
  <c r="P43" i="2"/>
  <c r="AJ42" i="2"/>
  <c r="AF32" i="2"/>
  <c r="AF6" i="2"/>
  <c r="AB11" i="2"/>
  <c r="AB9" i="2"/>
  <c r="AB12" i="2" s="1"/>
  <c r="L12" i="2"/>
  <c r="D20" i="2"/>
  <c r="AB23" i="2"/>
  <c r="D26" i="2"/>
  <c r="T42" i="2"/>
  <c r="T40" i="2"/>
  <c r="T43" i="2" s="1"/>
  <c r="T51" i="2"/>
  <c r="T53" i="2" s="1"/>
  <c r="T52" i="2"/>
  <c r="AF60" i="2"/>
  <c r="AF64" i="2" s="1"/>
  <c r="AN67" i="2"/>
  <c r="AN68" i="2"/>
  <c r="P22" i="2"/>
  <c r="AJ43" i="2"/>
  <c r="AN16" i="2"/>
  <c r="AN17" i="2" s="1"/>
  <c r="H4" i="2"/>
  <c r="H9" i="2" s="1"/>
  <c r="H6" i="2"/>
  <c r="AN6" i="2"/>
  <c r="H7" i="2"/>
  <c r="T22" i="2"/>
  <c r="AJ27" i="2"/>
  <c r="D32" i="2"/>
  <c r="AN41" i="2"/>
  <c r="P47" i="2"/>
  <c r="D7" i="2"/>
  <c r="D5" i="2"/>
  <c r="L7" i="2"/>
  <c r="H13" i="2"/>
  <c r="AF17" i="2"/>
  <c r="AF18" i="2" s="1"/>
  <c r="AN21" i="2"/>
  <c r="AN22" i="2" s="1"/>
  <c r="T26" i="2"/>
  <c r="D37" i="2"/>
  <c r="AB46" i="2"/>
  <c r="AB45" i="2"/>
  <c r="AB47" i="2" s="1"/>
  <c r="AN77" i="2"/>
  <c r="AE13" i="2"/>
  <c r="AF12" i="2" s="1"/>
  <c r="C27" i="2"/>
  <c r="D25" i="2" s="1"/>
  <c r="D27" i="2" s="1"/>
  <c r="AE38" i="2"/>
  <c r="AF37" i="2" s="1"/>
  <c r="AA42" i="2"/>
  <c r="AB41" i="2" s="1"/>
  <c r="O48" i="2"/>
  <c r="P46" i="2" s="1"/>
  <c r="P48" i="2" s="1"/>
  <c r="C49" i="2"/>
  <c r="D48" i="2" s="1"/>
  <c r="AE51" i="2"/>
  <c r="AF48" i="2" s="1"/>
  <c r="AM54" i="2"/>
  <c r="AN53" i="2" s="1"/>
  <c r="AE56" i="2"/>
  <c r="AF54" i="2" s="1"/>
  <c r="AF68" i="2"/>
  <c r="T79" i="2"/>
  <c r="D86" i="2"/>
  <c r="D93" i="2"/>
  <c r="T110" i="2"/>
  <c r="AN171" i="2"/>
  <c r="D15" i="4"/>
  <c r="D37" i="5"/>
  <c r="D36" i="5"/>
  <c r="D38" i="5" s="1"/>
  <c r="D9" i="6"/>
  <c r="D75" i="6"/>
  <c r="D74" i="6"/>
  <c r="D73" i="6"/>
  <c r="D8" i="9"/>
  <c r="D4" i="9"/>
  <c r="D7" i="9"/>
  <c r="D6" i="9"/>
  <c r="D93" i="9"/>
  <c r="D92" i="9"/>
  <c r="D32" i="12"/>
  <c r="D31" i="12"/>
  <c r="D30" i="12"/>
  <c r="D75" i="2"/>
  <c r="AA6" i="2"/>
  <c r="AB4" i="2" s="1"/>
  <c r="AM12" i="2"/>
  <c r="AN10" i="2" s="1"/>
  <c r="AI16" i="2"/>
  <c r="AJ14" i="2" s="1"/>
  <c r="S17" i="2"/>
  <c r="T14" i="2" s="1"/>
  <c r="G19" i="2"/>
  <c r="H17" i="2" s="1"/>
  <c r="AE28" i="2"/>
  <c r="AF26" i="2" s="1"/>
  <c r="C33" i="2"/>
  <c r="D31" i="2" s="1"/>
  <c r="L4" i="2"/>
  <c r="L11" i="2"/>
  <c r="L13" i="2" s="1"/>
  <c r="H12" i="2"/>
  <c r="H14" i="2" s="1"/>
  <c r="D18" i="2"/>
  <c r="D22" i="2" s="1"/>
  <c r="T30" i="2"/>
  <c r="T32" i="2" s="1"/>
  <c r="AB32" i="2"/>
  <c r="AB37" i="2" s="1"/>
  <c r="AN35" i="2"/>
  <c r="AN37" i="2" s="1"/>
  <c r="D57" i="2"/>
  <c r="C60" i="2"/>
  <c r="T66" i="2"/>
  <c r="S70" i="2"/>
  <c r="T67" i="2" s="1"/>
  <c r="AN73" i="2"/>
  <c r="AN74" i="2" s="1"/>
  <c r="AM79" i="2"/>
  <c r="S86" i="2"/>
  <c r="T85" i="2" s="1"/>
  <c r="T89" i="2"/>
  <c r="AN93" i="2"/>
  <c r="T105" i="2"/>
  <c r="T106" i="2" s="1"/>
  <c r="T124" i="2"/>
  <c r="T143" i="2"/>
  <c r="T144" i="2" s="1"/>
  <c r="T162" i="2"/>
  <c r="H25" i="3"/>
  <c r="D64" i="3"/>
  <c r="D63" i="3"/>
  <c r="D65" i="3" s="1"/>
  <c r="D38" i="4"/>
  <c r="D82" i="4"/>
  <c r="D93" i="4"/>
  <c r="D92" i="4"/>
  <c r="D94" i="4" s="1"/>
  <c r="D8" i="5"/>
  <c r="D4" i="5"/>
  <c r="D7" i="5"/>
  <c r="D6" i="5"/>
  <c r="H6" i="6"/>
  <c r="L10" i="6"/>
  <c r="L13" i="6"/>
  <c r="L9" i="6"/>
  <c r="L14" i="6" s="1"/>
  <c r="L12" i="6"/>
  <c r="L11" i="6"/>
  <c r="D27" i="7"/>
  <c r="D64" i="7"/>
  <c r="D63" i="7"/>
  <c r="D65" i="7" s="1"/>
  <c r="D93" i="8"/>
  <c r="D92" i="8"/>
  <c r="D94" i="8" s="1"/>
  <c r="D27" i="9"/>
  <c r="P12" i="10"/>
  <c r="D38" i="10"/>
  <c r="D76" i="10"/>
  <c r="L16" i="11"/>
  <c r="D64" i="11"/>
  <c r="D63" i="11"/>
  <c r="D65" i="11" s="1"/>
  <c r="L11" i="12"/>
  <c r="H23" i="13"/>
  <c r="D43" i="17"/>
  <c r="D42" i="17"/>
  <c r="D41" i="17"/>
  <c r="D32" i="23"/>
  <c r="D31" i="23"/>
  <c r="D30" i="23"/>
  <c r="D58" i="2"/>
  <c r="O11" i="2"/>
  <c r="P10" i="2" s="1"/>
  <c r="C44" i="2"/>
  <c r="D43" i="2" s="1"/>
  <c r="O60" i="2"/>
  <c r="P56" i="2" s="1"/>
  <c r="AN62" i="2"/>
  <c r="D74" i="2"/>
  <c r="D87" i="2"/>
  <c r="AN89" i="2"/>
  <c r="AN105" i="2"/>
  <c r="T119" i="2"/>
  <c r="T121" i="2" s="1"/>
  <c r="AN130" i="2"/>
  <c r="AN131" i="2" s="1"/>
  <c r="T137" i="2"/>
  <c r="T139" i="2" s="1"/>
  <c r="AN243" i="2"/>
  <c r="AN244" i="2" s="1"/>
  <c r="H13" i="3"/>
  <c r="H12" i="3"/>
  <c r="L15" i="12"/>
  <c r="L14" i="12"/>
  <c r="D22" i="21"/>
  <c r="AA17" i="2"/>
  <c r="AB16" i="2" s="1"/>
  <c r="AI21" i="2"/>
  <c r="AJ20" i="2" s="1"/>
  <c r="AI38" i="2"/>
  <c r="AJ35" i="2" s="1"/>
  <c r="P4" i="2"/>
  <c r="P6" i="2" s="1"/>
  <c r="AF4" i="2"/>
  <c r="AF7" i="2" s="1"/>
  <c r="AB20" i="2"/>
  <c r="AB24" i="2" s="1"/>
  <c r="AN25" i="2"/>
  <c r="AN27" i="2" s="1"/>
  <c r="AJ30" i="2"/>
  <c r="AJ32" i="2" s="1"/>
  <c r="T35" i="2"/>
  <c r="T37" i="2" s="1"/>
  <c r="D36" i="2"/>
  <c r="D38" i="2" s="1"/>
  <c r="AN40" i="2"/>
  <c r="AN42" i="2" s="1"/>
  <c r="P51" i="2"/>
  <c r="P53" i="2" s="1"/>
  <c r="D52" i="2"/>
  <c r="D54" i="2" s="1"/>
  <c r="AN58" i="2"/>
  <c r="AF67" i="2"/>
  <c r="D69" i="2"/>
  <c r="T74" i="2"/>
  <c r="T84" i="2"/>
  <c r="T90" i="2"/>
  <c r="D98" i="2"/>
  <c r="AM100" i="2"/>
  <c r="AN98" i="2" s="1"/>
  <c r="T125" i="2"/>
  <c r="T138" i="2"/>
  <c r="AN232" i="2"/>
  <c r="AN259" i="2"/>
  <c r="D93" i="3"/>
  <c r="D92" i="3"/>
  <c r="D94" i="3" s="1"/>
  <c r="D64" i="4"/>
  <c r="D63" i="4"/>
  <c r="D65" i="4" s="1"/>
  <c r="D8" i="8"/>
  <c r="D4" i="8"/>
  <c r="D9" i="8" s="1"/>
  <c r="D7" i="8"/>
  <c r="D6" i="8"/>
  <c r="H15" i="10"/>
  <c r="H14" i="10"/>
  <c r="H20" i="10"/>
  <c r="H19" i="10"/>
  <c r="H21" i="10" s="1"/>
  <c r="D81" i="12"/>
  <c r="D80" i="12"/>
  <c r="D79" i="12"/>
  <c r="D48" i="13"/>
  <c r="D47" i="13"/>
  <c r="D22" i="14"/>
  <c r="D37" i="14"/>
  <c r="D36" i="14"/>
  <c r="D9" i="16"/>
  <c r="T68" i="2"/>
  <c r="L4" i="69"/>
  <c r="L6" i="69"/>
  <c r="L5" i="69"/>
  <c r="AE33" i="2"/>
  <c r="AF31" i="2" s="1"/>
  <c r="AF33" i="2" s="1"/>
  <c r="AE44" i="2"/>
  <c r="AF43" i="2" s="1"/>
  <c r="D59" i="2"/>
  <c r="P63" i="2"/>
  <c r="P65" i="2" s="1"/>
  <c r="T69" i="2"/>
  <c r="AE74" i="2"/>
  <c r="AF72" i="2" s="1"/>
  <c r="T78" i="2"/>
  <c r="T80" i="2" s="1"/>
  <c r="AM84" i="2"/>
  <c r="AN83" i="2" s="1"/>
  <c r="AN87" i="2"/>
  <c r="T94" i="2"/>
  <c r="T96" i="2" s="1"/>
  <c r="S101" i="2"/>
  <c r="T100" i="2" s="1"/>
  <c r="AN165" i="2"/>
  <c r="AN166" i="2" s="1"/>
  <c r="AN177" i="2"/>
  <c r="AN178" i="2" s="1"/>
  <c r="AN192" i="2"/>
  <c r="D22" i="3"/>
  <c r="H10" i="7"/>
  <c r="H9" i="7"/>
  <c r="H11" i="7" s="1"/>
  <c r="D93" i="7"/>
  <c r="D92" i="7"/>
  <c r="D94" i="7" s="1"/>
  <c r="D5" i="9"/>
  <c r="D49" i="9"/>
  <c r="D89" i="9"/>
  <c r="P7" i="10"/>
  <c r="H13" i="11"/>
  <c r="H20" i="11"/>
  <c r="D93" i="11"/>
  <c r="D92" i="11"/>
  <c r="L21" i="12"/>
  <c r="AF63" i="2"/>
  <c r="L6" i="4"/>
  <c r="L8" i="4"/>
  <c r="L5" i="4"/>
  <c r="L7" i="4"/>
  <c r="L9" i="4" s="1"/>
  <c r="S6" i="2"/>
  <c r="T4" i="2" s="1"/>
  <c r="AI6" i="2"/>
  <c r="AJ5" i="2" s="1"/>
  <c r="S11" i="2"/>
  <c r="T10" i="2" s="1"/>
  <c r="D4" i="2"/>
  <c r="D9" i="2" s="1"/>
  <c r="AN30" i="2"/>
  <c r="AN32" i="2" s="1"/>
  <c r="P59" i="2"/>
  <c r="T61" i="2"/>
  <c r="S63" i="2"/>
  <c r="T62" i="2" s="1"/>
  <c r="AM64" i="2"/>
  <c r="AN63" i="2" s="1"/>
  <c r="D73" i="2"/>
  <c r="D76" i="2" s="1"/>
  <c r="AN78" i="2"/>
  <c r="D85" i="2"/>
  <c r="D88" i="2"/>
  <c r="AN94" i="2"/>
  <c r="AN103" i="2"/>
  <c r="AM106" i="2"/>
  <c r="AN104" i="2" s="1"/>
  <c r="T109" i="2"/>
  <c r="T111" i="2" s="1"/>
  <c r="T160" i="2"/>
  <c r="T163" i="2" s="1"/>
  <c r="AN239" i="2"/>
  <c r="D76" i="4"/>
  <c r="D5" i="5"/>
  <c r="D60" i="5"/>
  <c r="D64" i="8"/>
  <c r="D63" i="8"/>
  <c r="D64" i="9"/>
  <c r="D63" i="9"/>
  <c r="D15" i="10"/>
  <c r="D15" i="12"/>
  <c r="D92" i="2"/>
  <c r="D94" i="2" s="1"/>
  <c r="D26" i="6"/>
  <c r="D25" i="6"/>
  <c r="D27" i="6" s="1"/>
  <c r="AN57" i="2"/>
  <c r="AN59" i="2" s="1"/>
  <c r="AF61" i="2"/>
  <c r="C65" i="2"/>
  <c r="D63" i="2" s="1"/>
  <c r="D68" i="2"/>
  <c r="D70" i="2" s="1"/>
  <c r="T73" i="2"/>
  <c r="T75" i="2" s="1"/>
  <c r="C82" i="2"/>
  <c r="D81" i="2" s="1"/>
  <c r="AN88" i="2"/>
  <c r="T95" i="2"/>
  <c r="C99" i="2"/>
  <c r="D97" i="2" s="1"/>
  <c r="D99" i="2" s="1"/>
  <c r="T115" i="2"/>
  <c r="T116" i="2" s="1"/>
  <c r="AN140" i="2"/>
  <c r="AN213" i="2"/>
  <c r="AN261" i="2"/>
  <c r="H8" i="4"/>
  <c r="D27" i="4"/>
  <c r="D33" i="5"/>
  <c r="D99" i="5"/>
  <c r="D49" i="6"/>
  <c r="D15" i="7"/>
  <c r="L20" i="7"/>
  <c r="D38" i="7"/>
  <c r="H9" i="8"/>
  <c r="L15" i="10"/>
  <c r="L18" i="10" s="1"/>
  <c r="L17" i="10"/>
  <c r="L16" i="10"/>
  <c r="D60" i="11"/>
  <c r="D22" i="13"/>
  <c r="D8" i="14"/>
  <c r="D7" i="14"/>
  <c r="D6" i="14"/>
  <c r="D5" i="14"/>
  <c r="D4" i="14"/>
  <c r="D49" i="14"/>
  <c r="AM116" i="2"/>
  <c r="AN114" i="2" s="1"/>
  <c r="AM126" i="2"/>
  <c r="AN124" i="2" s="1"/>
  <c r="S133" i="2"/>
  <c r="T132" i="2" s="1"/>
  <c r="AM136" i="2"/>
  <c r="AN134" i="2" s="1"/>
  <c r="AM146" i="2"/>
  <c r="AN145" i="2" s="1"/>
  <c r="AM161" i="2"/>
  <c r="AN159" i="2" s="1"/>
  <c r="AM183" i="2"/>
  <c r="AN182" i="2" s="1"/>
  <c r="AM203" i="2"/>
  <c r="AN202" i="2" s="1"/>
  <c r="AM223" i="2"/>
  <c r="AN222" i="2" s="1"/>
  <c r="AM249" i="2"/>
  <c r="AN248" i="2" s="1"/>
  <c r="D20" i="3"/>
  <c r="D25" i="3"/>
  <c r="D27" i="3" s="1"/>
  <c r="D86" i="3"/>
  <c r="D89" i="3" s="1"/>
  <c r="L17" i="4"/>
  <c r="L19" i="4" s="1"/>
  <c r="L23" i="4"/>
  <c r="L25" i="4" s="1"/>
  <c r="D30" i="4"/>
  <c r="D33" i="4" s="1"/>
  <c r="D47" i="4"/>
  <c r="D49" i="4" s="1"/>
  <c r="D57" i="4"/>
  <c r="D60" i="4" s="1"/>
  <c r="H14" i="5"/>
  <c r="H16" i="5" s="1"/>
  <c r="D20" i="5"/>
  <c r="D22" i="5" s="1"/>
  <c r="D79" i="5"/>
  <c r="D88" i="5"/>
  <c r="L5" i="6"/>
  <c r="L6" i="6" s="1"/>
  <c r="D19" i="6"/>
  <c r="D22" i="6" s="1"/>
  <c r="D58" i="6"/>
  <c r="D60" i="6" s="1"/>
  <c r="D68" i="6"/>
  <c r="D70" i="6" s="1"/>
  <c r="D87" i="6"/>
  <c r="D89" i="6" s="1"/>
  <c r="D97" i="6"/>
  <c r="D99" i="6" s="1"/>
  <c r="D20" i="7"/>
  <c r="D22" i="7" s="1"/>
  <c r="D47" i="7"/>
  <c r="D49" i="7" s="1"/>
  <c r="D57" i="7"/>
  <c r="D86" i="7"/>
  <c r="D89" i="7" s="1"/>
  <c r="D18" i="8"/>
  <c r="D47" i="8"/>
  <c r="D49" i="8" s="1"/>
  <c r="D18" i="9"/>
  <c r="L37" i="10"/>
  <c r="D38" i="15"/>
  <c r="D94" i="17"/>
  <c r="D59" i="18"/>
  <c r="D58" i="18"/>
  <c r="D57" i="18"/>
  <c r="D98" i="18"/>
  <c r="D97" i="18"/>
  <c r="D99" i="18" s="1"/>
  <c r="D37" i="20"/>
  <c r="D36" i="20"/>
  <c r="D38" i="20" s="1"/>
  <c r="H25" i="21"/>
  <c r="D59" i="21"/>
  <c r="D58" i="21"/>
  <c r="D57" i="21"/>
  <c r="L11" i="22"/>
  <c r="L10" i="22"/>
  <c r="D48" i="22"/>
  <c r="D47" i="22"/>
  <c r="H20" i="24"/>
  <c r="H22" i="24" s="1"/>
  <c r="H21" i="24"/>
  <c r="L17" i="40"/>
  <c r="L16" i="40"/>
  <c r="AN139" i="2"/>
  <c r="AN141" i="2" s="1"/>
  <c r="AN149" i="2"/>
  <c r="AN151" i="2" s="1"/>
  <c r="T153" i="2"/>
  <c r="T156" i="2" s="1"/>
  <c r="AN191" i="2"/>
  <c r="AN193" i="2" s="1"/>
  <c r="AN231" i="2"/>
  <c r="AN233" i="2" s="1"/>
  <c r="D58" i="3"/>
  <c r="D60" i="3" s="1"/>
  <c r="D68" i="3"/>
  <c r="D70" i="3" s="1"/>
  <c r="D87" i="3"/>
  <c r="D97" i="3"/>
  <c r="D99" i="3" s="1"/>
  <c r="D58" i="4"/>
  <c r="D68" i="4"/>
  <c r="D70" i="4" s="1"/>
  <c r="D21" i="5"/>
  <c r="D31" i="5"/>
  <c r="D41" i="5"/>
  <c r="D80" i="5"/>
  <c r="D20" i="6"/>
  <c r="D30" i="6"/>
  <c r="D33" i="6" s="1"/>
  <c r="D79" i="6"/>
  <c r="D88" i="6"/>
  <c r="D58" i="7"/>
  <c r="D87" i="7"/>
  <c r="D97" i="7"/>
  <c r="D99" i="7" s="1"/>
  <c r="D19" i="8"/>
  <c r="D87" i="8"/>
  <c r="D89" i="8" s="1"/>
  <c r="D97" i="8"/>
  <c r="D99" i="8" s="1"/>
  <c r="D19" i="9"/>
  <c r="D97" i="9"/>
  <c r="D99" i="9" s="1"/>
  <c r="D5" i="10"/>
  <c r="L21" i="10"/>
  <c r="L23" i="10" s="1"/>
  <c r="L29" i="10"/>
  <c r="L39" i="10" s="1"/>
  <c r="H5" i="12"/>
  <c r="H6" i="12" s="1"/>
  <c r="D18" i="12"/>
  <c r="D85" i="12"/>
  <c r="L4" i="13"/>
  <c r="L8" i="13" s="1"/>
  <c r="H17" i="13"/>
  <c r="D12" i="14"/>
  <c r="D15" i="14" s="1"/>
  <c r="D41" i="14"/>
  <c r="H12" i="16"/>
  <c r="D65" i="16"/>
  <c r="D53" i="17"/>
  <c r="D52" i="17"/>
  <c r="D54" i="17" s="1"/>
  <c r="D37" i="19"/>
  <c r="D36" i="19"/>
  <c r="D98" i="21"/>
  <c r="D97" i="21"/>
  <c r="D99" i="21" s="1"/>
  <c r="D81" i="23"/>
  <c r="D80" i="23"/>
  <c r="D79" i="23"/>
  <c r="D9" i="24"/>
  <c r="P15" i="37"/>
  <c r="P14" i="37"/>
  <c r="P16" i="37" s="1"/>
  <c r="S150" i="2"/>
  <c r="T149" i="2" s="1"/>
  <c r="AM256" i="2"/>
  <c r="AN254" i="2" s="1"/>
  <c r="AM262" i="2"/>
  <c r="AN260" i="2" s="1"/>
  <c r="D7" i="3"/>
  <c r="D9" i="3" s="1"/>
  <c r="D42" i="5"/>
  <c r="D52" i="5"/>
  <c r="D54" i="5" s="1"/>
  <c r="D31" i="6"/>
  <c r="D80" i="6"/>
  <c r="D20" i="8"/>
  <c r="D79" i="8"/>
  <c r="D82" i="8" s="1"/>
  <c r="D20" i="9"/>
  <c r="D30" i="9"/>
  <c r="D33" i="9" s="1"/>
  <c r="D79" i="9"/>
  <c r="D82" i="9" s="1"/>
  <c r="D7" i="10"/>
  <c r="P16" i="10"/>
  <c r="P17" i="10" s="1"/>
  <c r="D25" i="10"/>
  <c r="D27" i="10" s="1"/>
  <c r="D30" i="10"/>
  <c r="D33" i="10" s="1"/>
  <c r="L33" i="10"/>
  <c r="D85" i="10"/>
  <c r="D89" i="10" s="1"/>
  <c r="L4" i="11"/>
  <c r="L6" i="11" s="1"/>
  <c r="D7" i="11"/>
  <c r="D9" i="11" s="1"/>
  <c r="D30" i="11"/>
  <c r="D33" i="11" s="1"/>
  <c r="D79" i="11"/>
  <c r="D82" i="11" s="1"/>
  <c r="D19" i="12"/>
  <c r="D47" i="12"/>
  <c r="D49" i="12" s="1"/>
  <c r="D57" i="12"/>
  <c r="D60" i="12" s="1"/>
  <c r="D86" i="12"/>
  <c r="D14" i="13"/>
  <c r="D15" i="13" s="1"/>
  <c r="D21" i="13"/>
  <c r="D63" i="13"/>
  <c r="D65" i="13" s="1"/>
  <c r="D73" i="13"/>
  <c r="D76" i="13" s="1"/>
  <c r="D92" i="13"/>
  <c r="D94" i="13" s="1"/>
  <c r="D13" i="14"/>
  <c r="D42" i="14"/>
  <c r="D53" i="14"/>
  <c r="D52" i="14"/>
  <c r="D54" i="14" s="1"/>
  <c r="L6" i="16"/>
  <c r="D43" i="16"/>
  <c r="D42" i="16"/>
  <c r="D41" i="16"/>
  <c r="D44" i="16" s="1"/>
  <c r="D9" i="18"/>
  <c r="D69" i="18"/>
  <c r="D68" i="18"/>
  <c r="D70" i="18" s="1"/>
  <c r="L8" i="21"/>
  <c r="D69" i="21"/>
  <c r="D68" i="21"/>
  <c r="D9" i="22"/>
  <c r="D22" i="22"/>
  <c r="D69" i="30"/>
  <c r="D68" i="30"/>
  <c r="D70" i="30" s="1"/>
  <c r="D98" i="30"/>
  <c r="D97" i="30"/>
  <c r="H7" i="3"/>
  <c r="H9" i="3" s="1"/>
  <c r="D21" i="3"/>
  <c r="D41" i="4"/>
  <c r="D44" i="4" s="1"/>
  <c r="H15" i="5"/>
  <c r="D21" i="7"/>
  <c r="D12" i="8"/>
  <c r="D15" i="8" s="1"/>
  <c r="D41" i="8"/>
  <c r="D44" i="8" s="1"/>
  <c r="L30" i="10"/>
  <c r="L34" i="10"/>
  <c r="L38" i="10"/>
  <c r="D14" i="11"/>
  <c r="D15" i="11" s="1"/>
  <c r="D21" i="11"/>
  <c r="D22" i="11" s="1"/>
  <c r="H14" i="13"/>
  <c r="H18" i="13" s="1"/>
  <c r="D9" i="15"/>
  <c r="H4" i="16"/>
  <c r="H6" i="16"/>
  <c r="H5" i="16"/>
  <c r="H29" i="16"/>
  <c r="L15" i="17"/>
  <c r="L14" i="17"/>
  <c r="H24" i="17"/>
  <c r="D65" i="17"/>
  <c r="H15" i="18"/>
  <c r="H22" i="18"/>
  <c r="L6" i="19"/>
  <c r="D22" i="19"/>
  <c r="H5" i="20"/>
  <c r="H8" i="20"/>
  <c r="H4" i="20"/>
  <c r="H7" i="20"/>
  <c r="H6" i="20"/>
  <c r="D49" i="20"/>
  <c r="H9" i="22"/>
  <c r="D99" i="22"/>
  <c r="D75" i="29"/>
  <c r="D74" i="29"/>
  <c r="D73" i="29"/>
  <c r="D76" i="29" s="1"/>
  <c r="AM111" i="2"/>
  <c r="AN110" i="2" s="1"/>
  <c r="AM121" i="2"/>
  <c r="AN120" i="2" s="1"/>
  <c r="AM156" i="2"/>
  <c r="AN155" i="2" s="1"/>
  <c r="AM173" i="2"/>
  <c r="AN170" i="2" s="1"/>
  <c r="H9" i="12"/>
  <c r="H11" i="12" s="1"/>
  <c r="L11" i="13"/>
  <c r="L13" i="13" s="1"/>
  <c r="D85" i="13"/>
  <c r="D60" i="14"/>
  <c r="D27" i="19"/>
  <c r="P13" i="24"/>
  <c r="L22" i="24"/>
  <c r="AN187" i="2"/>
  <c r="AN188" i="2" s="1"/>
  <c r="AN207" i="2"/>
  <c r="AN227" i="2"/>
  <c r="AN228" i="2" s="1"/>
  <c r="D85" i="5"/>
  <c r="D89" i="5" s="1"/>
  <c r="D73" i="7"/>
  <c r="D76" i="7" s="1"/>
  <c r="D73" i="8"/>
  <c r="D76" i="8" s="1"/>
  <c r="D73" i="9"/>
  <c r="D76" i="9" s="1"/>
  <c r="D4" i="10"/>
  <c r="L31" i="10"/>
  <c r="D79" i="10"/>
  <c r="D82" i="10" s="1"/>
  <c r="D73" i="11"/>
  <c r="D76" i="11" s="1"/>
  <c r="D41" i="12"/>
  <c r="D44" i="12" s="1"/>
  <c r="D25" i="13"/>
  <c r="D27" i="13" s="1"/>
  <c r="D57" i="13"/>
  <c r="D60" i="13" s="1"/>
  <c r="D86" i="13"/>
  <c r="D26" i="15"/>
  <c r="D25" i="15"/>
  <c r="D27" i="15" s="1"/>
  <c r="D33" i="20"/>
  <c r="L6" i="23"/>
  <c r="D15" i="23"/>
  <c r="D15" i="24"/>
  <c r="H25" i="24"/>
  <c r="H27" i="24" s="1"/>
  <c r="H4" i="5"/>
  <c r="H9" i="5" s="1"/>
  <c r="D75" i="15"/>
  <c r="D74" i="15"/>
  <c r="D73" i="15"/>
  <c r="H19" i="16"/>
  <c r="H24" i="16"/>
  <c r="D53" i="16"/>
  <c r="D52" i="16"/>
  <c r="D54" i="16" s="1"/>
  <c r="H31" i="18"/>
  <c r="H30" i="18"/>
  <c r="H32" i="18" s="1"/>
  <c r="D54" i="18"/>
  <c r="D88" i="18"/>
  <c r="D87" i="18"/>
  <c r="D86" i="18"/>
  <c r="D85" i="18"/>
  <c r="D89" i="18" s="1"/>
  <c r="L16" i="19"/>
  <c r="D99" i="20"/>
  <c r="D54" i="21"/>
  <c r="D88" i="21"/>
  <c r="D87" i="21"/>
  <c r="D86" i="21"/>
  <c r="D85" i="21"/>
  <c r="D89" i="21" s="1"/>
  <c r="D54" i="23"/>
  <c r="D76" i="23"/>
  <c r="D59" i="14"/>
  <c r="D79" i="14"/>
  <c r="D88" i="14"/>
  <c r="D19" i="15"/>
  <c r="D22" i="15" s="1"/>
  <c r="D58" i="15"/>
  <c r="D60" i="15" s="1"/>
  <c r="D68" i="15"/>
  <c r="D70" i="15" s="1"/>
  <c r="D87" i="15"/>
  <c r="D89" i="15" s="1"/>
  <c r="D97" i="15"/>
  <c r="D99" i="15" s="1"/>
  <c r="D14" i="16"/>
  <c r="D15" i="16" s="1"/>
  <c r="D36" i="16"/>
  <c r="D38" i="16" s="1"/>
  <c r="D75" i="16"/>
  <c r="D76" i="16" s="1"/>
  <c r="D85" i="16"/>
  <c r="D7" i="17"/>
  <c r="D36" i="17"/>
  <c r="D38" i="17" s="1"/>
  <c r="D85" i="17"/>
  <c r="D42" i="18"/>
  <c r="D44" i="18" s="1"/>
  <c r="D81" i="18"/>
  <c r="D82" i="18" s="1"/>
  <c r="D26" i="19"/>
  <c r="D59" i="19"/>
  <c r="D60" i="19" s="1"/>
  <c r="D88" i="19"/>
  <c r="D59" i="20"/>
  <c r="D60" i="20" s="1"/>
  <c r="D88" i="20"/>
  <c r="L20" i="21"/>
  <c r="D25" i="21"/>
  <c r="D27" i="21" s="1"/>
  <c r="D81" i="21"/>
  <c r="D82" i="21" s="1"/>
  <c r="D31" i="22"/>
  <c r="D33" i="22" s="1"/>
  <c r="D25" i="23"/>
  <c r="D27" i="23" s="1"/>
  <c r="L22" i="27"/>
  <c r="L20" i="27"/>
  <c r="L21" i="27"/>
  <c r="H10" i="30"/>
  <c r="H9" i="30"/>
  <c r="H11" i="30" s="1"/>
  <c r="L10" i="33"/>
  <c r="L9" i="33"/>
  <c r="D70" i="34"/>
  <c r="D80" i="14"/>
  <c r="D20" i="15"/>
  <c r="D30" i="15"/>
  <c r="D33" i="15" s="1"/>
  <c r="D79" i="15"/>
  <c r="D82" i="15" s="1"/>
  <c r="D88" i="15"/>
  <c r="L5" i="16"/>
  <c r="D8" i="16"/>
  <c r="D57" i="16"/>
  <c r="D60" i="16" s="1"/>
  <c r="D86" i="16"/>
  <c r="D5" i="17"/>
  <c r="D9" i="17" s="1"/>
  <c r="H17" i="17"/>
  <c r="H19" i="17" s="1"/>
  <c r="D47" i="17"/>
  <c r="D49" i="17" s="1"/>
  <c r="D57" i="17"/>
  <c r="D60" i="17" s="1"/>
  <c r="D86" i="17"/>
  <c r="D63" i="18"/>
  <c r="D65" i="18" s="1"/>
  <c r="D73" i="18"/>
  <c r="D76" i="18" s="1"/>
  <c r="D92" i="18"/>
  <c r="D94" i="18" s="1"/>
  <c r="D31" i="19"/>
  <c r="D33" i="19" s="1"/>
  <c r="D41" i="19"/>
  <c r="D44" i="19" s="1"/>
  <c r="D7" i="20"/>
  <c r="D9" i="20" s="1"/>
  <c r="D12" i="20"/>
  <c r="D15" i="20" s="1"/>
  <c r="D41" i="20"/>
  <c r="H12" i="21"/>
  <c r="L18" i="21"/>
  <c r="L21" i="21" s="1"/>
  <c r="D21" i="21"/>
  <c r="D63" i="21"/>
  <c r="D65" i="21" s="1"/>
  <c r="D73" i="21"/>
  <c r="L6" i="22"/>
  <c r="L7" i="22" s="1"/>
  <c r="D13" i="22"/>
  <c r="D15" i="22" s="1"/>
  <c r="H12" i="23"/>
  <c r="H14" i="23" s="1"/>
  <c r="L25" i="23"/>
  <c r="L27" i="23" s="1"/>
  <c r="L30" i="23"/>
  <c r="L32" i="23" s="1"/>
  <c r="D85" i="23"/>
  <c r="H16" i="24"/>
  <c r="H17" i="24" s="1"/>
  <c r="D18" i="24"/>
  <c r="D22" i="24" s="1"/>
  <c r="D21" i="24"/>
  <c r="D26" i="24"/>
  <c r="D27" i="24" s="1"/>
  <c r="H41" i="27"/>
  <c r="H40" i="27"/>
  <c r="H39" i="27"/>
  <c r="D26" i="29"/>
  <c r="D25" i="29"/>
  <c r="D27" i="29" s="1"/>
  <c r="D89" i="29"/>
  <c r="D37" i="32"/>
  <c r="D36" i="32"/>
  <c r="D69" i="33"/>
  <c r="D68" i="33"/>
  <c r="D98" i="33"/>
  <c r="D97" i="33"/>
  <c r="D48" i="34"/>
  <c r="D47" i="34"/>
  <c r="D49" i="34" s="1"/>
  <c r="D80" i="37"/>
  <c r="D79" i="37"/>
  <c r="D81" i="37"/>
  <c r="D12" i="15"/>
  <c r="D15" i="15" s="1"/>
  <c r="D31" i="15"/>
  <c r="D58" i="16"/>
  <c r="D68" i="16"/>
  <c r="D70" i="16" s="1"/>
  <c r="D87" i="16"/>
  <c r="D97" i="16"/>
  <c r="D99" i="16" s="1"/>
  <c r="D58" i="17"/>
  <c r="D68" i="17"/>
  <c r="D70" i="17" s="1"/>
  <c r="D87" i="17"/>
  <c r="D97" i="17"/>
  <c r="D99" i="17" s="1"/>
  <c r="H5" i="18"/>
  <c r="H9" i="18" s="1"/>
  <c r="D20" i="18"/>
  <c r="D22" i="18" s="1"/>
  <c r="D74" i="18"/>
  <c r="D42" i="19"/>
  <c r="D52" i="19"/>
  <c r="D54" i="19" s="1"/>
  <c r="D13" i="20"/>
  <c r="D42" i="20"/>
  <c r="D52" i="20"/>
  <c r="D54" i="20" s="1"/>
  <c r="D19" i="21"/>
  <c r="D74" i="21"/>
  <c r="D14" i="22"/>
  <c r="D63" i="22"/>
  <c r="D65" i="22" s="1"/>
  <c r="D73" i="22"/>
  <c r="D76" i="22" s="1"/>
  <c r="D92" i="22"/>
  <c r="D94" i="22" s="1"/>
  <c r="D4" i="23"/>
  <c r="D9" i="23" s="1"/>
  <c r="D21" i="23"/>
  <c r="D22" i="23" s="1"/>
  <c r="D47" i="23"/>
  <c r="D49" i="23" s="1"/>
  <c r="D57" i="23"/>
  <c r="D60" i="23" s="1"/>
  <c r="D86" i="23"/>
  <c r="P4" i="24"/>
  <c r="D30" i="24"/>
  <c r="D33" i="24" s="1"/>
  <c r="D94" i="24"/>
  <c r="L15" i="25"/>
  <c r="L14" i="25"/>
  <c r="L16" i="25" s="1"/>
  <c r="H14" i="27"/>
  <c r="H16" i="27" s="1"/>
  <c r="D33" i="27"/>
  <c r="D9" i="30"/>
  <c r="D82" i="31"/>
  <c r="D82" i="32"/>
  <c r="D27" i="33"/>
  <c r="D54" i="34"/>
  <c r="D64" i="39"/>
  <c r="D63" i="39"/>
  <c r="D65" i="39" s="1"/>
  <c r="D97" i="40"/>
  <c r="D99" i="40" s="1"/>
  <c r="D98" i="40"/>
  <c r="D92" i="14"/>
  <c r="D94" i="14" s="1"/>
  <c r="H20" i="18"/>
  <c r="H25" i="18"/>
  <c r="H27" i="18" s="1"/>
  <c r="D36" i="18"/>
  <c r="D38" i="18" s="1"/>
  <c r="D63" i="19"/>
  <c r="D65" i="19" s="1"/>
  <c r="D73" i="19"/>
  <c r="D76" i="19" s="1"/>
  <c r="D92" i="19"/>
  <c r="D94" i="19" s="1"/>
  <c r="D63" i="20"/>
  <c r="D65" i="20" s="1"/>
  <c r="D73" i="20"/>
  <c r="D76" i="20" s="1"/>
  <c r="H21" i="25"/>
  <c r="D26" i="25"/>
  <c r="D25" i="25"/>
  <c r="D27" i="25" s="1"/>
  <c r="D49" i="25"/>
  <c r="D93" i="26"/>
  <c r="D92" i="26"/>
  <c r="D94" i="26" s="1"/>
  <c r="D49" i="27"/>
  <c r="D64" i="27"/>
  <c r="D63" i="27"/>
  <c r="D65" i="27" s="1"/>
  <c r="D37" i="28"/>
  <c r="D36" i="28"/>
  <c r="D38" i="28" s="1"/>
  <c r="L18" i="30"/>
  <c r="D33" i="30"/>
  <c r="D82" i="30"/>
  <c r="D59" i="31"/>
  <c r="D58" i="31"/>
  <c r="D57" i="31"/>
  <c r="D88" i="31"/>
  <c r="D87" i="31"/>
  <c r="D86" i="31"/>
  <c r="D85" i="31"/>
  <c r="D37" i="35"/>
  <c r="D36" i="35"/>
  <c r="D38" i="35" s="1"/>
  <c r="D60" i="35"/>
  <c r="D47" i="36"/>
  <c r="D48" i="36"/>
  <c r="P40" i="39"/>
  <c r="P39" i="39"/>
  <c r="P41" i="39" s="1"/>
  <c r="D31" i="18"/>
  <c r="D33" i="18" s="1"/>
  <c r="D31" i="24"/>
  <c r="D36" i="24"/>
  <c r="D38" i="24" s="1"/>
  <c r="D53" i="24"/>
  <c r="D52" i="24"/>
  <c r="D9" i="25"/>
  <c r="P16" i="27"/>
  <c r="D26" i="27"/>
  <c r="D25" i="27"/>
  <c r="D27" i="27" s="1"/>
  <c r="H46" i="27"/>
  <c r="H45" i="27"/>
  <c r="H47" i="27" s="1"/>
  <c r="D93" i="27"/>
  <c r="D92" i="27"/>
  <c r="D44" i="28"/>
  <c r="D59" i="30"/>
  <c r="D58" i="30"/>
  <c r="D57" i="30"/>
  <c r="D60" i="30" s="1"/>
  <c r="D88" i="30"/>
  <c r="D87" i="30"/>
  <c r="D86" i="30"/>
  <c r="D85" i="30"/>
  <c r="D44" i="35"/>
  <c r="D19" i="41"/>
  <c r="D21" i="41"/>
  <c r="D18" i="41"/>
  <c r="D22" i="41" s="1"/>
  <c r="D20" i="41"/>
  <c r="D85" i="14"/>
  <c r="D89" i="14" s="1"/>
  <c r="D85" i="19"/>
  <c r="D89" i="19" s="1"/>
  <c r="D85" i="20"/>
  <c r="D89" i="20" s="1"/>
  <c r="D7" i="21"/>
  <c r="D9" i="21" s="1"/>
  <c r="H10" i="21"/>
  <c r="H13" i="21" s="1"/>
  <c r="D57" i="22"/>
  <c r="D60" i="22" s="1"/>
  <c r="D86" i="22"/>
  <c r="D89" i="22" s="1"/>
  <c r="D41" i="23"/>
  <c r="D44" i="23" s="1"/>
  <c r="P45" i="24"/>
  <c r="H20" i="27"/>
  <c r="H19" i="27"/>
  <c r="H21" i="27" s="1"/>
  <c r="D70" i="29"/>
  <c r="L16" i="33"/>
  <c r="D8" i="35"/>
  <c r="D7" i="35"/>
  <c r="D6" i="35"/>
  <c r="D5" i="35"/>
  <c r="D4" i="35"/>
  <c r="D9" i="35" s="1"/>
  <c r="P5" i="24"/>
  <c r="D38" i="25"/>
  <c r="D75" i="25"/>
  <c r="D74" i="25"/>
  <c r="D73" i="25"/>
  <c r="D27" i="26"/>
  <c r="D64" i="26"/>
  <c r="D63" i="26"/>
  <c r="D65" i="26" s="1"/>
  <c r="D15" i="28"/>
  <c r="H19" i="28"/>
  <c r="D15" i="30"/>
  <c r="L19" i="31"/>
  <c r="D69" i="31"/>
  <c r="D68" i="31"/>
  <c r="D70" i="31" s="1"/>
  <c r="D98" i="31"/>
  <c r="D97" i="31"/>
  <c r="D99" i="31" s="1"/>
  <c r="D22" i="32"/>
  <c r="D33" i="32"/>
  <c r="H9" i="33"/>
  <c r="D59" i="33"/>
  <c r="D58" i="33"/>
  <c r="D57" i="33"/>
  <c r="D88" i="33"/>
  <c r="D87" i="33"/>
  <c r="D86" i="33"/>
  <c r="D85" i="33"/>
  <c r="D15" i="34"/>
  <c r="D44" i="34"/>
  <c r="D15" i="35"/>
  <c r="D82" i="35"/>
  <c r="L28" i="37"/>
  <c r="L27" i="37"/>
  <c r="D75" i="24"/>
  <c r="D76" i="24" s="1"/>
  <c r="D85" i="24"/>
  <c r="D89" i="24" s="1"/>
  <c r="L4" i="25"/>
  <c r="L6" i="25" s="1"/>
  <c r="D7" i="25"/>
  <c r="D21" i="25"/>
  <c r="D22" i="25" s="1"/>
  <c r="D58" i="25"/>
  <c r="D60" i="25" s="1"/>
  <c r="D87" i="25"/>
  <c r="D89" i="25" s="1"/>
  <c r="D97" i="25"/>
  <c r="D99" i="25" s="1"/>
  <c r="D8" i="26"/>
  <c r="D18" i="26"/>
  <c r="D47" i="26"/>
  <c r="D49" i="26" s="1"/>
  <c r="D57" i="26"/>
  <c r="D60" i="26" s="1"/>
  <c r="D18" i="38"/>
  <c r="D21" i="38"/>
  <c r="D20" i="38"/>
  <c r="D59" i="38"/>
  <c r="D58" i="38"/>
  <c r="D57" i="38"/>
  <c r="D14" i="41"/>
  <c r="D13" i="41"/>
  <c r="D64" i="41"/>
  <c r="D63" i="41"/>
  <c r="L23" i="42"/>
  <c r="D59" i="42"/>
  <c r="D58" i="42"/>
  <c r="D57" i="42"/>
  <c r="D8" i="43"/>
  <c r="D5" i="43"/>
  <c r="D7" i="43"/>
  <c r="D4" i="43"/>
  <c r="L26" i="44"/>
  <c r="L25" i="44"/>
  <c r="L28" i="44" s="1"/>
  <c r="D69" i="50"/>
  <c r="D68" i="50"/>
  <c r="D70" i="50" s="1"/>
  <c r="D98" i="50"/>
  <c r="D97" i="50"/>
  <c r="D93" i="54"/>
  <c r="D92" i="54"/>
  <c r="L10" i="56"/>
  <c r="L9" i="56"/>
  <c r="L11" i="56" s="1"/>
  <c r="D47" i="24"/>
  <c r="D49" i="24" s="1"/>
  <c r="D57" i="24"/>
  <c r="D86" i="24"/>
  <c r="H7" i="25"/>
  <c r="H9" i="25" s="1"/>
  <c r="D30" i="25"/>
  <c r="D88" i="25"/>
  <c r="D19" i="26"/>
  <c r="D97" i="26"/>
  <c r="D99" i="26" s="1"/>
  <c r="L16" i="27"/>
  <c r="L17" i="27" s="1"/>
  <c r="D43" i="27"/>
  <c r="D44" i="27" s="1"/>
  <c r="D58" i="27"/>
  <c r="D60" i="27" s="1"/>
  <c r="D87" i="27"/>
  <c r="D89" i="27" s="1"/>
  <c r="D97" i="27"/>
  <c r="D99" i="27" s="1"/>
  <c r="D18" i="28"/>
  <c r="D30" i="29"/>
  <c r="D33" i="29" s="1"/>
  <c r="D79" i="29"/>
  <c r="L21" i="30"/>
  <c r="L23" i="30" s="1"/>
  <c r="L27" i="30"/>
  <c r="L28" i="30" s="1"/>
  <c r="D73" i="30"/>
  <c r="D76" i="30" s="1"/>
  <c r="D4" i="31"/>
  <c r="D9" i="31" s="1"/>
  <c r="D18" i="31"/>
  <c r="D73" i="31"/>
  <c r="H10" i="32"/>
  <c r="H12" i="32" s="1"/>
  <c r="D41" i="32"/>
  <c r="D73" i="33"/>
  <c r="P30" i="39"/>
  <c r="P29" i="39"/>
  <c r="P4" i="41"/>
  <c r="P6" i="41" s="1"/>
  <c r="P5" i="41"/>
  <c r="L18" i="42"/>
  <c r="D53" i="43"/>
  <c r="D52" i="43"/>
  <c r="D76" i="43"/>
  <c r="D94" i="43"/>
  <c r="D76" i="50"/>
  <c r="D38" i="51"/>
  <c r="D58" i="24"/>
  <c r="D68" i="24"/>
  <c r="D70" i="24" s="1"/>
  <c r="D87" i="24"/>
  <c r="D97" i="24"/>
  <c r="D99" i="24" s="1"/>
  <c r="D31" i="25"/>
  <c r="D20" i="26"/>
  <c r="D20" i="27"/>
  <c r="D22" i="27" s="1"/>
  <c r="D79" i="27"/>
  <c r="H22" i="28"/>
  <c r="H25" i="28" s="1"/>
  <c r="D42" i="28"/>
  <c r="D52" i="28"/>
  <c r="D54" i="28" s="1"/>
  <c r="D31" i="29"/>
  <c r="D80" i="29"/>
  <c r="D25" i="30"/>
  <c r="D27" i="30" s="1"/>
  <c r="D74" i="30"/>
  <c r="H4" i="31"/>
  <c r="H6" i="31" s="1"/>
  <c r="L6" i="31"/>
  <c r="L8" i="31" s="1"/>
  <c r="H9" i="31"/>
  <c r="H11" i="31" s="1"/>
  <c r="L13" i="31"/>
  <c r="L14" i="31" s="1"/>
  <c r="D25" i="31"/>
  <c r="D27" i="31" s="1"/>
  <c r="D74" i="31"/>
  <c r="H4" i="32"/>
  <c r="H6" i="32" s="1"/>
  <c r="H15" i="32"/>
  <c r="H17" i="32" s="1"/>
  <c r="D42" i="32"/>
  <c r="D52" i="32"/>
  <c r="D54" i="32" s="1"/>
  <c r="H19" i="33"/>
  <c r="H21" i="33" s="1"/>
  <c r="D74" i="33"/>
  <c r="D5" i="34"/>
  <c r="D63" i="34"/>
  <c r="D65" i="34" s="1"/>
  <c r="D92" i="34"/>
  <c r="D94" i="34" s="1"/>
  <c r="D13" i="35"/>
  <c r="D42" i="35"/>
  <c r="D52" i="35"/>
  <c r="D54" i="35" s="1"/>
  <c r="D15" i="36"/>
  <c r="D37" i="36"/>
  <c r="D36" i="36"/>
  <c r="D38" i="36" s="1"/>
  <c r="D27" i="37"/>
  <c r="L33" i="37"/>
  <c r="L34" i="37" s="1"/>
  <c r="D54" i="37"/>
  <c r="D94" i="37"/>
  <c r="H15" i="38"/>
  <c r="H14" i="38"/>
  <c r="D33" i="38"/>
  <c r="D88" i="38"/>
  <c r="D87" i="38"/>
  <c r="D86" i="38"/>
  <c r="D85" i="38"/>
  <c r="D54" i="39"/>
  <c r="P64" i="39"/>
  <c r="D99" i="39"/>
  <c r="D58" i="40"/>
  <c r="D57" i="40"/>
  <c r="D60" i="40" s="1"/>
  <c r="D33" i="41"/>
  <c r="D98" i="42"/>
  <c r="D97" i="42"/>
  <c r="D22" i="43"/>
  <c r="H21" i="44"/>
  <c r="D12" i="26"/>
  <c r="D15" i="26" s="1"/>
  <c r="D41" i="26"/>
  <c r="D44" i="26" s="1"/>
  <c r="D80" i="26"/>
  <c r="D82" i="26" s="1"/>
  <c r="D80" i="27"/>
  <c r="D19" i="28"/>
  <c r="H23" i="28"/>
  <c r="H28" i="28"/>
  <c r="D63" i="28"/>
  <c r="D65" i="28" s="1"/>
  <c r="D73" i="28"/>
  <c r="D76" i="28" s="1"/>
  <c r="D4" i="29"/>
  <c r="D9" i="29" s="1"/>
  <c r="H15" i="30"/>
  <c r="H18" i="30" s="1"/>
  <c r="D7" i="31"/>
  <c r="D19" i="31"/>
  <c r="D12" i="32"/>
  <c r="D15" i="32" s="1"/>
  <c r="D73" i="32"/>
  <c r="D76" i="32" s="1"/>
  <c r="D4" i="33"/>
  <c r="D13" i="33"/>
  <c r="D15" i="33" s="1"/>
  <c r="D6" i="34"/>
  <c r="D99" i="36"/>
  <c r="H5" i="38"/>
  <c r="H4" i="38"/>
  <c r="H6" i="38" s="1"/>
  <c r="D69" i="38"/>
  <c r="D68" i="38"/>
  <c r="P47" i="39"/>
  <c r="D9" i="40"/>
  <c r="H16" i="40"/>
  <c r="L25" i="41"/>
  <c r="L27" i="41" s="1"/>
  <c r="D82" i="42"/>
  <c r="D43" i="43"/>
  <c r="D42" i="43"/>
  <c r="D41" i="43"/>
  <c r="D49" i="44"/>
  <c r="D63" i="25"/>
  <c r="D65" i="25" s="1"/>
  <c r="D4" i="26"/>
  <c r="D42" i="26"/>
  <c r="D52" i="26"/>
  <c r="D54" i="26" s="1"/>
  <c r="H12" i="28"/>
  <c r="H14" i="28" s="1"/>
  <c r="H29" i="28"/>
  <c r="D74" i="28"/>
  <c r="D5" i="29"/>
  <c r="D5" i="31"/>
  <c r="D85" i="34"/>
  <c r="L15" i="36"/>
  <c r="L14" i="36"/>
  <c r="L16" i="36" s="1"/>
  <c r="H8" i="37"/>
  <c r="H6" i="37"/>
  <c r="H4" i="37"/>
  <c r="H7" i="37"/>
  <c r="L16" i="37"/>
  <c r="L18" i="37"/>
  <c r="L17" i="37"/>
  <c r="H25" i="38"/>
  <c r="H24" i="38"/>
  <c r="H11" i="39"/>
  <c r="P35" i="39"/>
  <c r="P34" i="39"/>
  <c r="L7" i="40"/>
  <c r="L4" i="40"/>
  <c r="L8" i="40" s="1"/>
  <c r="L6" i="40"/>
  <c r="D14" i="40"/>
  <c r="D13" i="40"/>
  <c r="D15" i="40" s="1"/>
  <c r="L23" i="40"/>
  <c r="D48" i="40"/>
  <c r="D47" i="40"/>
  <c r="D87" i="40"/>
  <c r="D86" i="40"/>
  <c r="D85" i="40"/>
  <c r="D74" i="41"/>
  <c r="D73" i="41"/>
  <c r="H16" i="42"/>
  <c r="H15" i="42"/>
  <c r="H17" i="42" s="1"/>
  <c r="D88" i="42"/>
  <c r="D87" i="42"/>
  <c r="D86" i="42"/>
  <c r="D85" i="42"/>
  <c r="D6" i="43"/>
  <c r="D18" i="49"/>
  <c r="D21" i="49"/>
  <c r="D20" i="49"/>
  <c r="D19" i="49"/>
  <c r="D5" i="26"/>
  <c r="D73" i="27"/>
  <c r="D76" i="27" s="1"/>
  <c r="D85" i="28"/>
  <c r="D89" i="28" s="1"/>
  <c r="D6" i="29"/>
  <c r="D85" i="32"/>
  <c r="D89" i="32" s="1"/>
  <c r="D7" i="33"/>
  <c r="H20" i="33"/>
  <c r="D18" i="34"/>
  <c r="D22" i="34" s="1"/>
  <c r="D57" i="34"/>
  <c r="D60" i="34" s="1"/>
  <c r="D86" i="34"/>
  <c r="D85" i="35"/>
  <c r="D89" i="35" s="1"/>
  <c r="L6" i="36"/>
  <c r="D89" i="36"/>
  <c r="L13" i="37"/>
  <c r="H13" i="37"/>
  <c r="H12" i="37"/>
  <c r="H14" i="37" s="1"/>
  <c r="D44" i="37"/>
  <c r="D15" i="38"/>
  <c r="D19" i="38"/>
  <c r="D98" i="38"/>
  <c r="D97" i="38"/>
  <c r="D99" i="38" s="1"/>
  <c r="L11" i="39"/>
  <c r="P14" i="39"/>
  <c r="P16" i="39" s="1"/>
  <c r="P15" i="39"/>
  <c r="D49" i="39"/>
  <c r="P57" i="39"/>
  <c r="P69" i="39"/>
  <c r="P68" i="39"/>
  <c r="P67" i="39"/>
  <c r="D87" i="39"/>
  <c r="D86" i="39"/>
  <c r="D85" i="39"/>
  <c r="D18" i="40"/>
  <c r="D21" i="40"/>
  <c r="D20" i="40"/>
  <c r="D19" i="40"/>
  <c r="D70" i="40"/>
  <c r="D12" i="41"/>
  <c r="D15" i="41" s="1"/>
  <c r="P14" i="41"/>
  <c r="P15" i="41"/>
  <c r="P26" i="41"/>
  <c r="D38" i="41"/>
  <c r="D82" i="41"/>
  <c r="D93" i="41"/>
  <c r="D92" i="41"/>
  <c r="D94" i="41" s="1"/>
  <c r="H10" i="42"/>
  <c r="H9" i="42"/>
  <c r="D22" i="42"/>
  <c r="D65" i="43"/>
  <c r="L4" i="44"/>
  <c r="L6" i="44" s="1"/>
  <c r="D70" i="36"/>
  <c r="D19" i="37"/>
  <c r="D21" i="37"/>
  <c r="D18" i="37"/>
  <c r="D22" i="37" s="1"/>
  <c r="D20" i="37"/>
  <c r="H21" i="38"/>
  <c r="D54" i="38"/>
  <c r="D82" i="38"/>
  <c r="D76" i="39"/>
  <c r="H12" i="41"/>
  <c r="D54" i="41"/>
  <c r="L11" i="42"/>
  <c r="D54" i="42"/>
  <c r="D69" i="42"/>
  <c r="D68" i="42"/>
  <c r="D69" i="46"/>
  <c r="D68" i="46"/>
  <c r="D70" i="46" s="1"/>
  <c r="D22" i="47"/>
  <c r="D27" i="48"/>
  <c r="D80" i="36"/>
  <c r="D82" i="36" s="1"/>
  <c r="L22" i="37"/>
  <c r="L24" i="37" s="1"/>
  <c r="D30" i="37"/>
  <c r="D74" i="37"/>
  <c r="D76" i="37" s="1"/>
  <c r="L22" i="38"/>
  <c r="L23" i="38" s="1"/>
  <c r="D63" i="38"/>
  <c r="D65" i="38" s="1"/>
  <c r="D73" i="38"/>
  <c r="D76" i="38" s="1"/>
  <c r="D92" i="38"/>
  <c r="D94" i="38" s="1"/>
  <c r="D6" i="39"/>
  <c r="D9" i="39" s="1"/>
  <c r="D13" i="39"/>
  <c r="D15" i="39" s="1"/>
  <c r="D32" i="39"/>
  <c r="D33" i="39" s="1"/>
  <c r="D37" i="39"/>
  <c r="D38" i="39" s="1"/>
  <c r="L26" i="40"/>
  <c r="L28" i="40" s="1"/>
  <c r="L10" i="41"/>
  <c r="L11" i="41" s="1"/>
  <c r="L20" i="41"/>
  <c r="P25" i="41"/>
  <c r="D43" i="41"/>
  <c r="D44" i="41" s="1"/>
  <c r="D68" i="41"/>
  <c r="D70" i="41" s="1"/>
  <c r="H5" i="42"/>
  <c r="H6" i="42" s="1"/>
  <c r="D8" i="42"/>
  <c r="D9" i="42" s="1"/>
  <c r="D73" i="42"/>
  <c r="D57" i="43"/>
  <c r="D86" i="43"/>
  <c r="D21" i="44"/>
  <c r="D25" i="44"/>
  <c r="D27" i="44" s="1"/>
  <c r="D21" i="45"/>
  <c r="D20" i="45"/>
  <c r="D19" i="45"/>
  <c r="D18" i="45"/>
  <c r="D54" i="48"/>
  <c r="H27" i="49"/>
  <c r="H26" i="49"/>
  <c r="D75" i="51"/>
  <c r="D74" i="51"/>
  <c r="D73" i="51"/>
  <c r="D9" i="54"/>
  <c r="D42" i="36"/>
  <c r="D44" i="36" s="1"/>
  <c r="P9" i="37"/>
  <c r="P11" i="37" s="1"/>
  <c r="D31" i="37"/>
  <c r="D36" i="37"/>
  <c r="D38" i="37" s="1"/>
  <c r="D85" i="37"/>
  <c r="D74" i="38"/>
  <c r="D43" i="39"/>
  <c r="D44" i="39" s="1"/>
  <c r="D63" i="40"/>
  <c r="D65" i="40" s="1"/>
  <c r="D73" i="40"/>
  <c r="D92" i="40"/>
  <c r="D94" i="40" s="1"/>
  <c r="D25" i="42"/>
  <c r="D27" i="42" s="1"/>
  <c r="D74" i="42"/>
  <c r="H4" i="43"/>
  <c r="H7" i="43" s="1"/>
  <c r="D58" i="43"/>
  <c r="D68" i="43"/>
  <c r="D70" i="43" s="1"/>
  <c r="D87" i="43"/>
  <c r="D89" i="43" s="1"/>
  <c r="D97" i="43"/>
  <c r="D99" i="43" s="1"/>
  <c r="H16" i="47"/>
  <c r="D81" i="47"/>
  <c r="D80" i="47"/>
  <c r="D79" i="47"/>
  <c r="D9" i="48"/>
  <c r="H5" i="49"/>
  <c r="H4" i="49"/>
  <c r="H6" i="49" s="1"/>
  <c r="D38" i="49"/>
  <c r="D54" i="49"/>
  <c r="D63" i="36"/>
  <c r="D65" i="36" s="1"/>
  <c r="D73" i="36"/>
  <c r="D92" i="36"/>
  <c r="D94" i="36" s="1"/>
  <c r="D47" i="37"/>
  <c r="D49" i="37" s="1"/>
  <c r="D57" i="37"/>
  <c r="D86" i="37"/>
  <c r="D5" i="38"/>
  <c r="D9" i="38" s="1"/>
  <c r="D7" i="38"/>
  <c r="H19" i="39"/>
  <c r="H21" i="39" s="1"/>
  <c r="D58" i="39"/>
  <c r="D60" i="39" s="1"/>
  <c r="H9" i="40"/>
  <c r="H11" i="40" s="1"/>
  <c r="D74" i="40"/>
  <c r="L4" i="43"/>
  <c r="L6" i="43" s="1"/>
  <c r="D12" i="43"/>
  <c r="D15" i="43" s="1"/>
  <c r="H16" i="43"/>
  <c r="H20" i="43" s="1"/>
  <c r="L11" i="44"/>
  <c r="L12" i="44" s="1"/>
  <c r="D18" i="44"/>
  <c r="D22" i="44" s="1"/>
  <c r="D33" i="45"/>
  <c r="D82" i="45"/>
  <c r="D88" i="46"/>
  <c r="D87" i="46"/>
  <c r="D86" i="46"/>
  <c r="D85" i="46"/>
  <c r="D8" i="47"/>
  <c r="D5" i="47"/>
  <c r="D7" i="47"/>
  <c r="D4" i="47"/>
  <c r="D65" i="47"/>
  <c r="D33" i="48"/>
  <c r="H17" i="49"/>
  <c r="L11" i="51"/>
  <c r="L30" i="51"/>
  <c r="L29" i="51"/>
  <c r="D49" i="51"/>
  <c r="H5" i="52"/>
  <c r="H4" i="52"/>
  <c r="D74" i="36"/>
  <c r="D58" i="37"/>
  <c r="D68" i="37"/>
  <c r="D70" i="37" s="1"/>
  <c r="D87" i="37"/>
  <c r="D8" i="38"/>
  <c r="D36" i="40"/>
  <c r="D38" i="40" s="1"/>
  <c r="D81" i="44"/>
  <c r="D80" i="44"/>
  <c r="D79" i="44"/>
  <c r="L22" i="47"/>
  <c r="L32" i="47"/>
  <c r="D76" i="48"/>
  <c r="L27" i="50"/>
  <c r="D59" i="50"/>
  <c r="D58" i="50"/>
  <c r="D57" i="50"/>
  <c r="D60" i="50" s="1"/>
  <c r="D88" i="50"/>
  <c r="D87" i="50"/>
  <c r="D86" i="50"/>
  <c r="D85" i="50"/>
  <c r="L19" i="41"/>
  <c r="L22" i="41" s="1"/>
  <c r="D13" i="42"/>
  <c r="D15" i="42" s="1"/>
  <c r="D59" i="46"/>
  <c r="D58" i="46"/>
  <c r="D57" i="46"/>
  <c r="D98" i="46"/>
  <c r="D97" i="46"/>
  <c r="D6" i="49"/>
  <c r="D8" i="49"/>
  <c r="D5" i="49"/>
  <c r="D7" i="49"/>
  <c r="D4" i="49"/>
  <c r="L30" i="49"/>
  <c r="D81" i="49"/>
  <c r="D80" i="49"/>
  <c r="D79" i="49"/>
  <c r="D82" i="49" s="1"/>
  <c r="D15" i="45"/>
  <c r="D37" i="47"/>
  <c r="D36" i="47"/>
  <c r="D38" i="47" s="1"/>
  <c r="D54" i="47"/>
  <c r="D94" i="47"/>
  <c r="D21" i="48"/>
  <c r="D20" i="48"/>
  <c r="D19" i="48"/>
  <c r="D18" i="48"/>
  <c r="H11" i="49"/>
  <c r="D33" i="49"/>
  <c r="D33" i="50"/>
  <c r="D74" i="44"/>
  <c r="D76" i="44" s="1"/>
  <c r="D5" i="45"/>
  <c r="D73" i="45"/>
  <c r="D76" i="45" s="1"/>
  <c r="D92" i="45"/>
  <c r="D94" i="45" s="1"/>
  <c r="D13" i="46"/>
  <c r="D15" i="46" s="1"/>
  <c r="D32" i="46"/>
  <c r="D33" i="46" s="1"/>
  <c r="D42" i="46"/>
  <c r="D44" i="46" s="1"/>
  <c r="D52" i="46"/>
  <c r="D54" i="46" s="1"/>
  <c r="D81" i="46"/>
  <c r="D82" i="46" s="1"/>
  <c r="L15" i="47"/>
  <c r="L17" i="47" s="1"/>
  <c r="D26" i="47"/>
  <c r="D27" i="47" s="1"/>
  <c r="D5" i="48"/>
  <c r="D14" i="48"/>
  <c r="D15" i="48" s="1"/>
  <c r="D43" i="48"/>
  <c r="D44" i="48" s="1"/>
  <c r="D37" i="49"/>
  <c r="D32" i="50"/>
  <c r="D81" i="50"/>
  <c r="D82" i="50" s="1"/>
  <c r="L25" i="51"/>
  <c r="L26" i="51" s="1"/>
  <c r="D88" i="51"/>
  <c r="D38" i="54"/>
  <c r="D38" i="55"/>
  <c r="D37" i="56"/>
  <c r="D36" i="56"/>
  <c r="D38" i="56" s="1"/>
  <c r="D99" i="56"/>
  <c r="D85" i="44"/>
  <c r="D6" i="45"/>
  <c r="D9" i="45" s="1"/>
  <c r="D25" i="45"/>
  <c r="D27" i="45" s="1"/>
  <c r="D63" i="46"/>
  <c r="D65" i="46" s="1"/>
  <c r="D73" i="46"/>
  <c r="D76" i="46" s="1"/>
  <c r="D92" i="46"/>
  <c r="D94" i="46" s="1"/>
  <c r="H9" i="47"/>
  <c r="H11" i="47" s="1"/>
  <c r="D6" i="48"/>
  <c r="H10" i="52"/>
  <c r="H9" i="52"/>
  <c r="H11" i="52" s="1"/>
  <c r="H18" i="58"/>
  <c r="H17" i="58"/>
  <c r="D81" i="59"/>
  <c r="D80" i="59"/>
  <c r="D79" i="59"/>
  <c r="L5" i="60"/>
  <c r="L4" i="60"/>
  <c r="D57" i="44"/>
  <c r="D86" i="44"/>
  <c r="D7" i="45"/>
  <c r="D36" i="45"/>
  <c r="D38" i="45" s="1"/>
  <c r="D85" i="45"/>
  <c r="D74" i="46"/>
  <c r="L6" i="47"/>
  <c r="D47" i="47"/>
  <c r="D49" i="47" s="1"/>
  <c r="D57" i="47"/>
  <c r="D60" i="47" s="1"/>
  <c r="D86" i="47"/>
  <c r="D89" i="47" s="1"/>
  <c r="D7" i="48"/>
  <c r="D36" i="48"/>
  <c r="D38" i="48" s="1"/>
  <c r="D85" i="48"/>
  <c r="L4" i="49"/>
  <c r="L8" i="49" s="1"/>
  <c r="H20" i="49"/>
  <c r="H23" i="49" s="1"/>
  <c r="L26" i="49"/>
  <c r="L29" i="49"/>
  <c r="L33" i="49"/>
  <c r="L36" i="49" s="1"/>
  <c r="D57" i="49"/>
  <c r="D60" i="49" s="1"/>
  <c r="D86" i="49"/>
  <c r="D89" i="49" s="1"/>
  <c r="D5" i="50"/>
  <c r="D9" i="50" s="1"/>
  <c r="D7" i="50"/>
  <c r="L14" i="50"/>
  <c r="L16" i="50" s="1"/>
  <c r="H24" i="50"/>
  <c r="H25" i="50" s="1"/>
  <c r="D74" i="50"/>
  <c r="H4" i="51"/>
  <c r="H6" i="51" s="1"/>
  <c r="D13" i="51"/>
  <c r="D15" i="51" s="1"/>
  <c r="D30" i="51"/>
  <c r="D33" i="51" s="1"/>
  <c r="D41" i="51"/>
  <c r="D44" i="51" s="1"/>
  <c r="D80" i="51"/>
  <c r="D82" i="51" s="1"/>
  <c r="D33" i="52"/>
  <c r="H9" i="53"/>
  <c r="L10" i="53"/>
  <c r="L9" i="53"/>
  <c r="L11" i="53" s="1"/>
  <c r="D43" i="55"/>
  <c r="D42" i="55"/>
  <c r="D41" i="55"/>
  <c r="D44" i="55" s="1"/>
  <c r="D76" i="55"/>
  <c r="D9" i="57"/>
  <c r="D82" i="57"/>
  <c r="D89" i="59"/>
  <c r="D9" i="64"/>
  <c r="D58" i="44"/>
  <c r="D68" i="44"/>
  <c r="D70" i="44" s="1"/>
  <c r="D86" i="45"/>
  <c r="L4" i="47"/>
  <c r="D57" i="48"/>
  <c r="D86" i="48"/>
  <c r="D8" i="50"/>
  <c r="D20" i="51"/>
  <c r="D22" i="51" s="1"/>
  <c r="D52" i="51"/>
  <c r="D54" i="51" s="1"/>
  <c r="D15" i="53"/>
  <c r="D70" i="53"/>
  <c r="D94" i="53"/>
  <c r="L30" i="54"/>
  <c r="D14" i="55"/>
  <c r="D13" i="55"/>
  <c r="D12" i="55"/>
  <c r="D15" i="55" s="1"/>
  <c r="L16" i="56"/>
  <c r="D27" i="57"/>
  <c r="D54" i="59"/>
  <c r="D18" i="46"/>
  <c r="D58" i="48"/>
  <c r="D87" i="48"/>
  <c r="D97" i="48"/>
  <c r="D99" i="48" s="1"/>
  <c r="D37" i="52"/>
  <c r="D36" i="52"/>
  <c r="D38" i="52" s="1"/>
  <c r="D70" i="52"/>
  <c r="D53" i="55"/>
  <c r="D52" i="55"/>
  <c r="D54" i="55" s="1"/>
  <c r="L5" i="56"/>
  <c r="L4" i="56"/>
  <c r="L6" i="56" s="1"/>
  <c r="D22" i="56"/>
  <c r="L10" i="57"/>
  <c r="L9" i="57"/>
  <c r="L11" i="57" s="1"/>
  <c r="D44" i="57"/>
  <c r="D32" i="59"/>
  <c r="D31" i="59"/>
  <c r="D30" i="59"/>
  <c r="D59" i="62"/>
  <c r="D58" i="62"/>
  <c r="D57" i="62"/>
  <c r="D19" i="46"/>
  <c r="H34" i="47"/>
  <c r="H36" i="47" s="1"/>
  <c r="D37" i="53"/>
  <c r="D36" i="53"/>
  <c r="D38" i="53" s="1"/>
  <c r="D64" i="54"/>
  <c r="D63" i="54"/>
  <c r="D65" i="54" s="1"/>
  <c r="L6" i="58"/>
  <c r="D19" i="58"/>
  <c r="D21" i="58"/>
  <c r="D18" i="58"/>
  <c r="D22" i="58" s="1"/>
  <c r="D20" i="58"/>
  <c r="H8" i="59"/>
  <c r="H8" i="60"/>
  <c r="D85" i="51"/>
  <c r="D14" i="54"/>
  <c r="D13" i="54"/>
  <c r="D12" i="54"/>
  <c r="L21" i="56"/>
  <c r="D94" i="56"/>
  <c r="D33" i="57"/>
  <c r="D48" i="60"/>
  <c r="D47" i="60"/>
  <c r="D49" i="60" s="1"/>
  <c r="D20" i="52"/>
  <c r="D59" i="52"/>
  <c r="D60" i="52" s="1"/>
  <c r="D79" i="52"/>
  <c r="D88" i="52"/>
  <c r="D89" i="52" s="1"/>
  <c r="L5" i="53"/>
  <c r="L6" i="53" s="1"/>
  <c r="H8" i="53"/>
  <c r="D30" i="53"/>
  <c r="D33" i="53" s="1"/>
  <c r="D59" i="53"/>
  <c r="D60" i="53" s="1"/>
  <c r="D79" i="53"/>
  <c r="D88" i="53"/>
  <c r="D18" i="54"/>
  <c r="D21" i="54"/>
  <c r="D30" i="54"/>
  <c r="D33" i="54" s="1"/>
  <c r="D47" i="54"/>
  <c r="D49" i="54" s="1"/>
  <c r="D57" i="54"/>
  <c r="D86" i="54"/>
  <c r="D7" i="55"/>
  <c r="D85" i="55"/>
  <c r="D89" i="55" s="1"/>
  <c r="D30" i="56"/>
  <c r="D59" i="56"/>
  <c r="D60" i="56" s="1"/>
  <c r="D88" i="56"/>
  <c r="L5" i="57"/>
  <c r="L6" i="57" s="1"/>
  <c r="H8" i="57"/>
  <c r="D20" i="57"/>
  <c r="D22" i="57" s="1"/>
  <c r="D63" i="57"/>
  <c r="D65" i="57" s="1"/>
  <c r="D73" i="57"/>
  <c r="D76" i="57" s="1"/>
  <c r="D92" i="57"/>
  <c r="D94" i="57" s="1"/>
  <c r="L15" i="58"/>
  <c r="L16" i="58" s="1"/>
  <c r="D73" i="58"/>
  <c r="D4" i="59"/>
  <c r="D8" i="59"/>
  <c r="D41" i="60"/>
  <c r="D44" i="60" s="1"/>
  <c r="D49" i="63"/>
  <c r="D75" i="63"/>
  <c r="D74" i="63"/>
  <c r="D73" i="63"/>
  <c r="D76" i="63" s="1"/>
  <c r="D48" i="64"/>
  <c r="D47" i="64"/>
  <c r="D49" i="64" s="1"/>
  <c r="D54" i="65"/>
  <c r="D99" i="68"/>
  <c r="L16" i="69"/>
  <c r="L15" i="69"/>
  <c r="L17" i="69" s="1"/>
  <c r="D81" i="69"/>
  <c r="D80" i="69"/>
  <c r="D79" i="69"/>
  <c r="D7" i="52"/>
  <c r="D9" i="52" s="1"/>
  <c r="D12" i="52"/>
  <c r="D15" i="52" s="1"/>
  <c r="D21" i="52"/>
  <c r="D22" i="52" s="1"/>
  <c r="D31" i="52"/>
  <c r="D41" i="52"/>
  <c r="D80" i="52"/>
  <c r="D80" i="53"/>
  <c r="D6" i="54"/>
  <c r="D58" i="54"/>
  <c r="D68" i="54"/>
  <c r="D70" i="54" s="1"/>
  <c r="D87" i="54"/>
  <c r="D89" i="54" s="1"/>
  <c r="D97" i="54"/>
  <c r="D99" i="54" s="1"/>
  <c r="D8" i="55"/>
  <c r="D47" i="55"/>
  <c r="D49" i="55" s="1"/>
  <c r="D57" i="55"/>
  <c r="D86" i="55"/>
  <c r="D31" i="56"/>
  <c r="D74" i="57"/>
  <c r="H4" i="58"/>
  <c r="H7" i="58" s="1"/>
  <c r="H10" i="58"/>
  <c r="H14" i="58" s="1"/>
  <c r="D25" i="58"/>
  <c r="D27" i="58" s="1"/>
  <c r="D74" i="58"/>
  <c r="D36" i="59"/>
  <c r="D38" i="59" s="1"/>
  <c r="D42" i="60"/>
  <c r="D52" i="60"/>
  <c r="D54" i="60" s="1"/>
  <c r="D69" i="62"/>
  <c r="D68" i="62"/>
  <c r="D70" i="62" s="1"/>
  <c r="D88" i="62"/>
  <c r="D87" i="62"/>
  <c r="D86" i="62"/>
  <c r="D85" i="62"/>
  <c r="L16" i="64"/>
  <c r="L15" i="64"/>
  <c r="L6" i="65"/>
  <c r="D37" i="65"/>
  <c r="D36" i="65"/>
  <c r="D38" i="65" s="1"/>
  <c r="D37" i="67"/>
  <c r="D36" i="67"/>
  <c r="D26" i="68"/>
  <c r="D25" i="68"/>
  <c r="D27" i="68" s="1"/>
  <c r="H10" i="69"/>
  <c r="H9" i="69"/>
  <c r="H11" i="69" s="1"/>
  <c r="D92" i="51"/>
  <c r="D94" i="51" s="1"/>
  <c r="D8" i="52"/>
  <c r="D42" i="52"/>
  <c r="D52" i="52"/>
  <c r="D54" i="52" s="1"/>
  <c r="H9" i="54"/>
  <c r="H11" i="54" s="1"/>
  <c r="D58" i="55"/>
  <c r="D87" i="55"/>
  <c r="D97" i="55"/>
  <c r="D99" i="55" s="1"/>
  <c r="D13" i="56"/>
  <c r="D15" i="56" s="1"/>
  <c r="D42" i="56"/>
  <c r="D44" i="56" s="1"/>
  <c r="H6" i="57"/>
  <c r="H9" i="57" s="1"/>
  <c r="D85" i="57"/>
  <c r="D7" i="58"/>
  <c r="D9" i="58" s="1"/>
  <c r="D85" i="58"/>
  <c r="D89" i="58" s="1"/>
  <c r="D5" i="59"/>
  <c r="D18" i="59"/>
  <c r="D22" i="59" s="1"/>
  <c r="H7" i="60"/>
  <c r="D76" i="60"/>
  <c r="D49" i="61"/>
  <c r="D33" i="62"/>
  <c r="D26" i="63"/>
  <c r="D25" i="63"/>
  <c r="D21" i="64"/>
  <c r="D20" i="64"/>
  <c r="D19" i="64"/>
  <c r="D18" i="64"/>
  <c r="D60" i="64"/>
  <c r="D76" i="64"/>
  <c r="D94" i="64"/>
  <c r="D8" i="65"/>
  <c r="D7" i="65"/>
  <c r="D5" i="65"/>
  <c r="D4" i="65"/>
  <c r="D6" i="65"/>
  <c r="D8" i="67"/>
  <c r="D7" i="67"/>
  <c r="D6" i="67"/>
  <c r="D5" i="67"/>
  <c r="D4" i="67"/>
  <c r="D9" i="67" s="1"/>
  <c r="D63" i="52"/>
  <c r="D65" i="52" s="1"/>
  <c r="L9" i="54"/>
  <c r="L11" i="54" s="1"/>
  <c r="D63" i="56"/>
  <c r="D65" i="56" s="1"/>
  <c r="D73" i="56"/>
  <c r="D76" i="56" s="1"/>
  <c r="D15" i="62"/>
  <c r="D98" i="62"/>
  <c r="D97" i="62"/>
  <c r="D99" i="62" s="1"/>
  <c r="D33" i="63"/>
  <c r="D14" i="66"/>
  <c r="D13" i="66"/>
  <c r="D12" i="66"/>
  <c r="D15" i="66" s="1"/>
  <c r="D48" i="66"/>
  <c r="D47" i="66"/>
  <c r="D49" i="66" s="1"/>
  <c r="D89" i="67"/>
  <c r="D33" i="68"/>
  <c r="D74" i="52"/>
  <c r="D76" i="52" s="1"/>
  <c r="D74" i="53"/>
  <c r="D76" i="53" s="1"/>
  <c r="H22" i="57"/>
  <c r="H25" i="57" s="1"/>
  <c r="D58" i="57"/>
  <c r="D60" i="57" s="1"/>
  <c r="D68" i="57"/>
  <c r="D70" i="57" s="1"/>
  <c r="D87" i="57"/>
  <c r="D97" i="57"/>
  <c r="D99" i="57" s="1"/>
  <c r="D6" i="59"/>
  <c r="H26" i="61"/>
  <c r="H28" i="61"/>
  <c r="H25" i="61"/>
  <c r="H27" i="61"/>
  <c r="H24" i="61"/>
  <c r="D9" i="63"/>
  <c r="H16" i="65"/>
  <c r="D7" i="53"/>
  <c r="D9" i="53" s="1"/>
  <c r="D85" i="53"/>
  <c r="D73" i="54"/>
  <c r="D76" i="54" s="1"/>
  <c r="D4" i="55"/>
  <c r="D9" i="55" s="1"/>
  <c r="D85" i="56"/>
  <c r="D30" i="58"/>
  <c r="D33" i="58" s="1"/>
  <c r="D79" i="58"/>
  <c r="D82" i="58" s="1"/>
  <c r="D12" i="59"/>
  <c r="D15" i="59" s="1"/>
  <c r="D41" i="59"/>
  <c r="D44" i="59" s="1"/>
  <c r="D13" i="60"/>
  <c r="D15" i="60" s="1"/>
  <c r="D18" i="60"/>
  <c r="D22" i="60" s="1"/>
  <c r="D57" i="60"/>
  <c r="D60" i="60" s="1"/>
  <c r="P22" i="61"/>
  <c r="P20" i="61"/>
  <c r="P21" i="61"/>
  <c r="P19" i="61"/>
  <c r="D26" i="64"/>
  <c r="D25" i="64"/>
  <c r="D82" i="64"/>
  <c r="D99" i="64"/>
  <c r="D22" i="65"/>
  <c r="L28" i="66"/>
  <c r="D76" i="66"/>
  <c r="D60" i="68"/>
  <c r="D32" i="69"/>
  <c r="D31" i="69"/>
  <c r="D30" i="69"/>
  <c r="D33" i="69" s="1"/>
  <c r="D76" i="69"/>
  <c r="D44" i="61"/>
  <c r="D82" i="61"/>
  <c r="D38" i="62"/>
  <c r="D38" i="63"/>
  <c r="H6" i="65"/>
  <c r="L10" i="65"/>
  <c r="L9" i="65"/>
  <c r="L11" i="65" s="1"/>
  <c r="D49" i="67"/>
  <c r="D38" i="68"/>
  <c r="D75" i="68"/>
  <c r="D74" i="68"/>
  <c r="D73" i="68"/>
  <c r="D54" i="69"/>
  <c r="D87" i="60"/>
  <c r="L16" i="61"/>
  <c r="L17" i="61" s="1"/>
  <c r="D63" i="61"/>
  <c r="D65" i="61" s="1"/>
  <c r="D73" i="61"/>
  <c r="D92" i="61"/>
  <c r="D94" i="61" s="1"/>
  <c r="D13" i="62"/>
  <c r="D19" i="63"/>
  <c r="D22" i="63" s="1"/>
  <c r="D58" i="63"/>
  <c r="D60" i="63" s="1"/>
  <c r="D68" i="63"/>
  <c r="D70" i="63" s="1"/>
  <c r="D87" i="63"/>
  <c r="D89" i="63" s="1"/>
  <c r="D97" i="63"/>
  <c r="D99" i="63" s="1"/>
  <c r="D8" i="64"/>
  <c r="L11" i="64"/>
  <c r="H14" i="64"/>
  <c r="H15" i="64" s="1"/>
  <c r="D41" i="64"/>
  <c r="D88" i="60"/>
  <c r="D89" i="60" s="1"/>
  <c r="D20" i="61"/>
  <c r="D22" i="61" s="1"/>
  <c r="D74" i="61"/>
  <c r="D5" i="62"/>
  <c r="D9" i="62" s="1"/>
  <c r="D63" i="62"/>
  <c r="D65" i="62" s="1"/>
  <c r="D92" i="62"/>
  <c r="D94" i="62" s="1"/>
  <c r="D20" i="63"/>
  <c r="D79" i="63"/>
  <c r="D88" i="63"/>
  <c r="L5" i="64"/>
  <c r="L6" i="64" s="1"/>
  <c r="D42" i="64"/>
  <c r="D52" i="64"/>
  <c r="D54" i="64" s="1"/>
  <c r="D21" i="67"/>
  <c r="D22" i="67" s="1"/>
  <c r="D88" i="68"/>
  <c r="D89" i="68" s="1"/>
  <c r="D8" i="69"/>
  <c r="D18" i="69"/>
  <c r="D22" i="69" s="1"/>
  <c r="D85" i="69"/>
  <c r="D7" i="61"/>
  <c r="D9" i="61" s="1"/>
  <c r="D85" i="61"/>
  <c r="D89" i="61" s="1"/>
  <c r="H4" i="63"/>
  <c r="H6" i="63" s="1"/>
  <c r="D31" i="63"/>
  <c r="D41" i="63"/>
  <c r="D80" i="63"/>
  <c r="D63" i="64"/>
  <c r="D65" i="64" s="1"/>
  <c r="D12" i="69"/>
  <c r="D15" i="69" s="1"/>
  <c r="D86" i="61"/>
  <c r="D42" i="63"/>
  <c r="D52" i="63"/>
  <c r="D54" i="63" s="1"/>
  <c r="D63" i="65"/>
  <c r="D65" i="65" s="1"/>
  <c r="D73" i="65"/>
  <c r="D76" i="65" s="1"/>
  <c r="D92" i="65"/>
  <c r="D94" i="65" s="1"/>
  <c r="D18" i="66"/>
  <c r="D22" i="66" s="1"/>
  <c r="D63" i="67"/>
  <c r="D65" i="67" s="1"/>
  <c r="D92" i="67"/>
  <c r="D94" i="67" s="1"/>
  <c r="D4" i="68"/>
  <c r="D9" i="68" s="1"/>
  <c r="D13" i="68"/>
  <c r="D15" i="68" s="1"/>
  <c r="D42" i="68"/>
  <c r="D44" i="68" s="1"/>
  <c r="D52" i="68"/>
  <c r="D54" i="68" s="1"/>
  <c r="D58" i="69"/>
  <c r="D60" i="69" s="1"/>
  <c r="D68" i="69"/>
  <c r="D70" i="69" s="1"/>
  <c r="D87" i="69"/>
  <c r="D97" i="69"/>
  <c r="D99" i="69" s="1"/>
  <c r="D92" i="60"/>
  <c r="D94" i="60" s="1"/>
  <c r="D58" i="61"/>
  <c r="D60" i="61" s="1"/>
  <c r="D68" i="61"/>
  <c r="D70" i="61" s="1"/>
  <c r="D87" i="61"/>
  <c r="D97" i="61"/>
  <c r="D99" i="61" s="1"/>
  <c r="D18" i="62"/>
  <c r="D47" i="62"/>
  <c r="D49" i="62" s="1"/>
  <c r="D63" i="63"/>
  <c r="D65" i="63" s="1"/>
  <c r="D92" i="63"/>
  <c r="D94" i="63" s="1"/>
  <c r="L20" i="64"/>
  <c r="L22" i="64" s="1"/>
  <c r="D85" i="64"/>
  <c r="H19" i="65"/>
  <c r="H21" i="65" s="1"/>
  <c r="D74" i="65"/>
  <c r="D85" i="66"/>
  <c r="D5" i="68"/>
  <c r="D4" i="69"/>
  <c r="D9" i="69" s="1"/>
  <c r="D19" i="62"/>
  <c r="L9" i="64"/>
  <c r="D86" i="64"/>
  <c r="D85" i="65"/>
  <c r="D89" i="65" s="1"/>
  <c r="D57" i="66"/>
  <c r="D60" i="66" s="1"/>
  <c r="D86" i="66"/>
  <c r="D6" i="68"/>
  <c r="D13" i="69"/>
  <c r="D41" i="69"/>
  <c r="D44" i="69" s="1"/>
  <c r="AN126" i="2" l="1"/>
  <c r="AF28" i="2"/>
  <c r="D27" i="64"/>
  <c r="D27" i="63"/>
  <c r="L17" i="64"/>
  <c r="D82" i="53"/>
  <c r="D33" i="59"/>
  <c r="H19" i="58"/>
  <c r="D9" i="49"/>
  <c r="D60" i="46"/>
  <c r="D76" i="36"/>
  <c r="D82" i="47"/>
  <c r="D76" i="51"/>
  <c r="D33" i="37"/>
  <c r="D70" i="42"/>
  <c r="D89" i="42"/>
  <c r="D89" i="40"/>
  <c r="D70" i="38"/>
  <c r="P31" i="39"/>
  <c r="D99" i="50"/>
  <c r="D22" i="38"/>
  <c r="D60" i="33"/>
  <c r="D89" i="30"/>
  <c r="D94" i="27"/>
  <c r="D54" i="24"/>
  <c r="D49" i="36"/>
  <c r="D60" i="31"/>
  <c r="D70" i="33"/>
  <c r="L11" i="33"/>
  <c r="D89" i="16"/>
  <c r="H7" i="16"/>
  <c r="D99" i="30"/>
  <c r="D82" i="23"/>
  <c r="D49" i="22"/>
  <c r="D22" i="8"/>
  <c r="AN252" i="2"/>
  <c r="D65" i="8"/>
  <c r="AN181" i="2"/>
  <c r="AN183" i="2" s="1"/>
  <c r="D94" i="11"/>
  <c r="AN221" i="2"/>
  <c r="AN223" i="2" s="1"/>
  <c r="AN90" i="2"/>
  <c r="D38" i="14"/>
  <c r="AN247" i="2"/>
  <c r="AN249" i="2" s="1"/>
  <c r="L16" i="12"/>
  <c r="AN255" i="2"/>
  <c r="D44" i="17"/>
  <c r="T128" i="2"/>
  <c r="D94" i="9"/>
  <c r="AJ15" i="2"/>
  <c r="AJ16" i="2" s="1"/>
  <c r="AF27" i="2"/>
  <c r="AB40" i="2"/>
  <c r="AB42" i="2" s="1"/>
  <c r="T5" i="2"/>
  <c r="T6" i="2" s="1"/>
  <c r="P9" i="2"/>
  <c r="P11" i="2" s="1"/>
  <c r="AN106" i="2"/>
  <c r="AF42" i="2"/>
  <c r="D89" i="53"/>
  <c r="D22" i="46"/>
  <c r="D22" i="48"/>
  <c r="D22" i="40"/>
  <c r="D9" i="33"/>
  <c r="D9" i="34"/>
  <c r="D60" i="24"/>
  <c r="D76" i="21"/>
  <c r="D82" i="6"/>
  <c r="AN109" i="2"/>
  <c r="AN111" i="2" s="1"/>
  <c r="AN169" i="2"/>
  <c r="T70" i="2"/>
  <c r="P58" i="2"/>
  <c r="P60" i="2" s="1"/>
  <c r="D42" i="2"/>
  <c r="AB5" i="2"/>
  <c r="AB6" i="2" s="1"/>
  <c r="AJ36" i="2"/>
  <c r="AJ38" i="2" s="1"/>
  <c r="D30" i="2"/>
  <c r="D33" i="2" s="1"/>
  <c r="AJ37" i="2"/>
  <c r="H18" i="2"/>
  <c r="H19" i="2" s="1"/>
  <c r="AN262" i="2"/>
  <c r="T15" i="2"/>
  <c r="T17" i="2" s="1"/>
  <c r="D89" i="69"/>
  <c r="D89" i="66"/>
  <c r="D22" i="62"/>
  <c r="D82" i="63"/>
  <c r="D44" i="64"/>
  <c r="D76" i="68"/>
  <c r="D82" i="69"/>
  <c r="D60" i="54"/>
  <c r="D89" i="51"/>
  <c r="D60" i="48"/>
  <c r="D60" i="44"/>
  <c r="D82" i="44"/>
  <c r="D89" i="46"/>
  <c r="D89" i="37"/>
  <c r="D89" i="39"/>
  <c r="H31" i="28"/>
  <c r="D76" i="33"/>
  <c r="D60" i="42"/>
  <c r="D76" i="25"/>
  <c r="P8" i="24"/>
  <c r="D82" i="37"/>
  <c r="D82" i="14"/>
  <c r="D89" i="13"/>
  <c r="H9" i="20"/>
  <c r="D89" i="12"/>
  <c r="D60" i="7"/>
  <c r="D9" i="14"/>
  <c r="AN160" i="2"/>
  <c r="AN161" i="2" s="1"/>
  <c r="D89" i="2"/>
  <c r="AN144" i="2"/>
  <c r="AN146" i="2" s="1"/>
  <c r="D9" i="5"/>
  <c r="D64" i="2"/>
  <c r="D65" i="2" s="1"/>
  <c r="AN99" i="2"/>
  <c r="AF56" i="2"/>
  <c r="D41" i="2"/>
  <c r="D44" i="2" s="1"/>
  <c r="AF11" i="2"/>
  <c r="AF13" i="2" s="1"/>
  <c r="P17" i="2"/>
  <c r="P23" i="61"/>
  <c r="D89" i="57"/>
  <c r="D38" i="67"/>
  <c r="D89" i="62"/>
  <c r="D60" i="55"/>
  <c r="D9" i="59"/>
  <c r="L7" i="47"/>
  <c r="L6" i="60"/>
  <c r="H6" i="52"/>
  <c r="H28" i="49"/>
  <c r="H11" i="42"/>
  <c r="P16" i="41"/>
  <c r="D49" i="40"/>
  <c r="P36" i="39"/>
  <c r="L19" i="37"/>
  <c r="D89" i="34"/>
  <c r="D9" i="26"/>
  <c r="D99" i="42"/>
  <c r="H16" i="38"/>
  <c r="D54" i="43"/>
  <c r="D44" i="32"/>
  <c r="D82" i="29"/>
  <c r="D60" i="38"/>
  <c r="D38" i="32"/>
  <c r="H42" i="27"/>
  <c r="D89" i="23"/>
  <c r="D76" i="15"/>
  <c r="D9" i="10"/>
  <c r="L16" i="17"/>
  <c r="D22" i="12"/>
  <c r="L18" i="40"/>
  <c r="L12" i="22"/>
  <c r="AN154" i="2"/>
  <c r="AN156" i="2" s="1"/>
  <c r="T147" i="2"/>
  <c r="T150" i="2" s="1"/>
  <c r="AN115" i="2"/>
  <c r="AN116" i="2" s="1"/>
  <c r="L7" i="69"/>
  <c r="D49" i="13"/>
  <c r="H16" i="10"/>
  <c r="T131" i="2"/>
  <c r="T133" i="2" s="1"/>
  <c r="D80" i="2"/>
  <c r="T99" i="2"/>
  <c r="T101" i="2" s="1"/>
  <c r="AN95" i="2"/>
  <c r="L8" i="2"/>
  <c r="AN253" i="2"/>
  <c r="AJ4" i="2"/>
  <c r="AJ6" i="2" s="1"/>
  <c r="AF41" i="2"/>
  <c r="AF44" i="2" s="1"/>
  <c r="P57" i="2"/>
  <c r="AJ19" i="2"/>
  <c r="AJ21" i="2" s="1"/>
  <c r="AN11" i="2"/>
  <c r="D44" i="63"/>
  <c r="D22" i="64"/>
  <c r="D76" i="58"/>
  <c r="D22" i="26"/>
  <c r="D89" i="33"/>
  <c r="D89" i="31"/>
  <c r="D82" i="5"/>
  <c r="T148" i="2"/>
  <c r="AF69" i="2"/>
  <c r="AN135" i="2"/>
  <c r="AN136" i="2" s="1"/>
  <c r="AN172" i="2"/>
  <c r="T91" i="2"/>
  <c r="D60" i="2"/>
  <c r="D9" i="9"/>
  <c r="AN79" i="2"/>
  <c r="AB15" i="2"/>
  <c r="AB17" i="2" s="1"/>
  <c r="AN52" i="2"/>
  <c r="AN54" i="2" s="1"/>
  <c r="AF50" i="2"/>
  <c r="T16" i="2"/>
  <c r="AF47" i="2"/>
  <c r="T63" i="2"/>
  <c r="D89" i="64"/>
  <c r="D76" i="61"/>
  <c r="D9" i="65"/>
  <c r="D44" i="52"/>
  <c r="D60" i="62"/>
  <c r="D82" i="59"/>
  <c r="D89" i="44"/>
  <c r="D89" i="50"/>
  <c r="D60" i="37"/>
  <c r="D60" i="43"/>
  <c r="P70" i="39"/>
  <c r="D22" i="49"/>
  <c r="H9" i="37"/>
  <c r="D89" i="38"/>
  <c r="D82" i="27"/>
  <c r="D76" i="31"/>
  <c r="D22" i="28"/>
  <c r="D89" i="17"/>
  <c r="D44" i="5"/>
  <c r="D60" i="21"/>
  <c r="AN125" i="2"/>
  <c r="AN82" i="2"/>
  <c r="AN84" i="2" s="1"/>
  <c r="D82" i="12"/>
  <c r="AN119" i="2"/>
  <c r="AN121" i="2" s="1"/>
  <c r="AF73" i="2"/>
  <c r="AF74" i="2" s="1"/>
  <c r="D33" i="23"/>
  <c r="D33" i="12"/>
  <c r="T83" i="2"/>
  <c r="T86" i="2" s="1"/>
  <c r="AF55" i="2"/>
  <c r="AN9" i="2"/>
  <c r="AN12" i="2" s="1"/>
  <c r="AN64" i="2"/>
  <c r="L12" i="64"/>
  <c r="D89" i="56"/>
  <c r="H29" i="61"/>
  <c r="D33" i="56"/>
  <c r="D22" i="54"/>
  <c r="D82" i="52"/>
  <c r="D15" i="54"/>
  <c r="D89" i="48"/>
  <c r="D89" i="45"/>
  <c r="D99" i="46"/>
  <c r="L31" i="51"/>
  <c r="D9" i="47"/>
  <c r="D76" i="40"/>
  <c r="D22" i="45"/>
  <c r="D76" i="42"/>
  <c r="D76" i="41"/>
  <c r="H26" i="38"/>
  <c r="D44" i="43"/>
  <c r="D22" i="31"/>
  <c r="D33" i="25"/>
  <c r="D94" i="54"/>
  <c r="D9" i="43"/>
  <c r="D65" i="41"/>
  <c r="L29" i="37"/>
  <c r="D99" i="33"/>
  <c r="D44" i="20"/>
  <c r="L23" i="27"/>
  <c r="D70" i="21"/>
  <c r="D38" i="19"/>
  <c r="D44" i="14"/>
  <c r="D60" i="18"/>
  <c r="D22" i="9"/>
  <c r="D79" i="2"/>
  <c r="D82" i="2" s="1"/>
  <c r="D65" i="9"/>
  <c r="AN100" i="2"/>
  <c r="H14" i="3"/>
  <c r="D76" i="6"/>
  <c r="AN201" i="2"/>
  <c r="AN203" i="2" s="1"/>
  <c r="AF49" i="2"/>
  <c r="D47" i="2"/>
  <c r="D49" i="2" s="1"/>
  <c r="AN69" i="2"/>
  <c r="AF36" i="2"/>
  <c r="AF38" i="2" s="1"/>
  <c r="T9" i="2"/>
  <c r="T11" i="2" s="1"/>
  <c r="AN256" i="2" l="1"/>
  <c r="AN173" i="2"/>
  <c r="AF51" i="2"/>
</calcChain>
</file>

<file path=xl/sharedStrings.xml><?xml version="1.0" encoding="utf-8"?>
<sst xmlns="http://schemas.openxmlformats.org/spreadsheetml/2006/main" count="11745" uniqueCount="1109">
  <si>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</si>
  <si>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</si>
  <si>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</si>
  <si>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</si>
  <si>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Summary</t>
  </si>
  <si>
    <t>Table 1</t>
  </si>
  <si>
    <t>State</t>
  </si>
  <si>
    <t>Congressional</t>
  </si>
  <si>
    <t>State BOE</t>
  </si>
  <si>
    <t>Senate</t>
  </si>
  <si>
    <t>House</t>
  </si>
  <si>
    <t>District Attorney</t>
  </si>
  <si>
    <t>Circuit Judge</t>
  </si>
  <si>
    <t>Circuit Clerk</t>
  </si>
  <si>
    <t>District Judge</t>
  </si>
  <si>
    <t>Governor</t>
  </si>
  <si>
    <t>Votes</t>
  </si>
  <si>
    <t>Percentage</t>
  </si>
  <si>
    <t>CD 2</t>
  </si>
  <si>
    <t>ST BOE 2</t>
  </si>
  <si>
    <t>Senate 2</t>
  </si>
  <si>
    <t>House 3</t>
  </si>
  <si>
    <t>DA Circuit 10</t>
  </si>
  <si>
    <t>CJ 8/2</t>
  </si>
  <si>
    <t>Baldwin County Circuit Clerk</t>
  </si>
  <si>
    <t>DJ Baldwin County Pl. 2</t>
  </si>
  <si>
    <t>Baldwin Exec Committee Place 3</t>
  </si>
  <si>
    <t>Tommy Battle</t>
  </si>
  <si>
    <t>Tommy Amason</t>
  </si>
  <si>
    <t>Melanie Hill</t>
  </si>
  <si>
    <t>Tom Butler</t>
  </si>
  <si>
    <t>Humphrey Lee</t>
  </si>
  <si>
    <t>Mike Anderton</t>
  </si>
  <si>
    <t>Charles Elliott</t>
  </si>
  <si>
    <t>Jody Wise Campbell</t>
  </si>
  <si>
    <t>Brian Dasinger</t>
  </si>
  <si>
    <t>Jeff Nelson</t>
  </si>
  <si>
    <t>Scott Dawson</t>
  </si>
  <si>
    <t>Bobby Bright</t>
  </si>
  <si>
    <t>Sybil Little</t>
  </si>
  <si>
    <t>Steve Smith</t>
  </si>
  <si>
    <t>Andrew Sorrell</t>
  </si>
  <si>
    <t>Bill Veitch</t>
  </si>
  <si>
    <t>Jacob Roberts</t>
  </si>
  <si>
    <t>Mark S Stejskal</t>
  </si>
  <si>
    <t>Bill Scully</t>
  </si>
  <si>
    <t>Aaron H. Seeley</t>
  </si>
  <si>
    <t>Bill Hightower</t>
  </si>
  <si>
    <t>Rich Hobson</t>
  </si>
  <si>
    <t>John Taylor</t>
  </si>
  <si>
    <t>Total</t>
  </si>
  <si>
    <t>Pam Forbes</t>
  </si>
  <si>
    <t>Kay Ivey</t>
  </si>
  <si>
    <t>Barry Moore</t>
  </si>
  <si>
    <t>Tracie West</t>
  </si>
  <si>
    <t>Michael McAllister</t>
  </si>
  <si>
    <t>Martha Roby</t>
  </si>
  <si>
    <t>Senate 4</t>
  </si>
  <si>
    <t>House 4</t>
  </si>
  <si>
    <t>CJ 9/2</t>
  </si>
  <si>
    <t>DJ Bibb County Pl. 1</t>
  </si>
  <si>
    <t>Calhoun Exec Committee Place 1</t>
  </si>
  <si>
    <t>Paul Bussman</t>
  </si>
  <si>
    <t>Tom Fredricks</t>
  </si>
  <si>
    <t>Andrew Hairston</t>
  </si>
  <si>
    <t>Bibb County Circuit Clerk</t>
  </si>
  <si>
    <t>Craig Cargile</t>
  </si>
  <si>
    <t>Sonny Coker</t>
  </si>
  <si>
    <t>ST BOE 8</t>
  </si>
  <si>
    <t>Garlan Gudger</t>
  </si>
  <si>
    <t>Parker Duncan Moore</t>
  </si>
  <si>
    <t>Scott Lloyd</t>
  </si>
  <si>
    <t>Kayla Tucker Cooner</t>
  </si>
  <si>
    <t>William D. Owings</t>
  </si>
  <si>
    <t>Steve D. Guede</t>
  </si>
  <si>
    <t>Lt. Governor</t>
  </si>
  <si>
    <t>CD 4</t>
  </si>
  <si>
    <t>Rich McAdams</t>
  </si>
  <si>
    <t>Jeff McCurdy</t>
  </si>
  <si>
    <t>Russell “Rusty” Price</t>
  </si>
  <si>
    <t>Paul Keith Kelley</t>
  </si>
  <si>
    <t>Will Ainsworth</t>
  </si>
  <si>
    <t>Robert Aderholt</t>
  </si>
  <si>
    <t>Wayne Reynolds</t>
  </si>
  <si>
    <t>Keith Stringfellow</t>
  </si>
  <si>
    <t>Twinkle Andress Cavanaugh</t>
  </si>
  <si>
    <t>Anthony Blackmon</t>
  </si>
  <si>
    <t>Senate 6</t>
  </si>
  <si>
    <t>House 9</t>
  </si>
  <si>
    <t>DJ Calhoun County Pl. 1</t>
  </si>
  <si>
    <t>Rusty Glover</t>
  </si>
  <si>
    <t>Eric Aycock</t>
  </si>
  <si>
    <t>James R. Bowling</t>
  </si>
  <si>
    <t>CJ 12/1</t>
  </si>
  <si>
    <t>Marilyn Hudson</t>
  </si>
  <si>
    <t>Calhoun Exec Committee Place 2</t>
  </si>
  <si>
    <t>Steve Lolley</t>
  </si>
  <si>
    <t>Justin Morrow</t>
  </si>
  <si>
    <t>Henry “Sonny” Reagan</t>
  </si>
  <si>
    <t>Clay County Circuit Clerk</t>
  </si>
  <si>
    <t>Tom Wright</t>
  </si>
  <si>
    <t>Steve Henry</t>
  </si>
  <si>
    <t>CD 5</t>
  </si>
  <si>
    <t>Larry Stutts</t>
  </si>
  <si>
    <t>Scott Stadthagen</t>
  </si>
  <si>
    <t>Josh Wilson</t>
  </si>
  <si>
    <t>Donna J Mathews</t>
  </si>
  <si>
    <t>Evan Jackson</t>
  </si>
  <si>
    <t>Attorney General</t>
  </si>
  <si>
    <t>Mo Brooks</t>
  </si>
  <si>
    <t>Julie G. Poe</t>
  </si>
  <si>
    <t>Chess Bedsole</t>
  </si>
  <si>
    <t>Clayton Hinchman</t>
  </si>
  <si>
    <t>DJ Calhoun County Pl. 2</t>
  </si>
  <si>
    <t>Troy King</t>
  </si>
  <si>
    <t>Senate 7</t>
  </si>
  <si>
    <t>House 10</t>
  </si>
  <si>
    <t>CJ 13/6</t>
  </si>
  <si>
    <t>Chris McIntyre</t>
  </si>
  <si>
    <t>Calhoun Exec Committee Place 3</t>
  </si>
  <si>
    <t>Steve Marshall</t>
  </si>
  <si>
    <t>Sam Givhan</t>
  </si>
  <si>
    <t>Mike Ball</t>
  </si>
  <si>
    <t>Brandy B. Hambright</t>
  </si>
  <si>
    <t>Cleburne County Circuit Clerk</t>
  </si>
  <si>
    <t>Randy Moeller</t>
  </si>
  <si>
    <t>Jimmy Harrell</t>
  </si>
  <si>
    <t>Alice Martin</t>
  </si>
  <si>
    <t>Mary Scott Hunter</t>
  </si>
  <si>
    <t>Charles A. Orr</t>
  </si>
  <si>
    <t>Buzz Jordan</t>
  </si>
  <si>
    <t>Robert D. Campbell</t>
  </si>
  <si>
    <t>Larry Sims</t>
  </si>
  <si>
    <t>E. R. (“Barney”) March</t>
  </si>
  <si>
    <t>Warren Sarrell</t>
  </si>
  <si>
    <t>Harry Satterwhite</t>
  </si>
  <si>
    <t>DJ Mobile County Pl. 4</t>
  </si>
  <si>
    <t>Chief Justice</t>
  </si>
  <si>
    <t>Senate 8</t>
  </si>
  <si>
    <t>House 12</t>
  </si>
  <si>
    <t>Spiro Cheriogotis</t>
  </si>
  <si>
    <t>Calhoun Exec Committee Place 4</t>
  </si>
  <si>
    <t>Tom Parker</t>
  </si>
  <si>
    <t>Max D. Fuller</t>
  </si>
  <si>
    <t>Alex J. Chaney</t>
  </si>
  <si>
    <t>Coffee County Circuit Clerk</t>
  </si>
  <si>
    <t>Derrick Williams</t>
  </si>
  <si>
    <t>Carol L. Allen</t>
  </si>
  <si>
    <t>Lyn Stuart</t>
  </si>
  <si>
    <t>Steve Livingston</t>
  </si>
  <si>
    <t>Corey Harbison</t>
  </si>
  <si>
    <t>CJ 16/4</t>
  </si>
  <si>
    <t>DeAnn Cronk</t>
  </si>
  <si>
    <t>George Zoghby</t>
  </si>
  <si>
    <t>Laura Perryman Satterfield</t>
  </si>
  <si>
    <t>Cody Robinson</t>
  </si>
  <si>
    <t>Amy L. Reeves</t>
  </si>
  <si>
    <t>Misty Sosebee-Ledbetter</t>
  </si>
  <si>
    <t>Supreme Pl. 1</t>
  </si>
  <si>
    <t>Senate 10</t>
  </si>
  <si>
    <t>House 14</t>
  </si>
  <si>
    <t>DJ Monroe County</t>
  </si>
  <si>
    <t>Chilton Exec Committee Place 1</t>
  </si>
  <si>
    <t>Debra Jones</t>
  </si>
  <si>
    <t>Mack N. Butler</t>
  </si>
  <si>
    <t>Richard “Bull” Corry</t>
  </si>
  <si>
    <t>Colbert County Circuit Clerk</t>
  </si>
  <si>
    <t>Emily P. Steele</t>
  </si>
  <si>
    <t>Renee Gentle Powers</t>
  </si>
  <si>
    <t>Brad Mendheim</t>
  </si>
  <si>
    <t>Andrew Jones</t>
  </si>
  <si>
    <t>Tim Wadsworth</t>
  </si>
  <si>
    <t>CJ 18/2</t>
  </si>
  <si>
    <t>Mark Eady</t>
  </si>
  <si>
    <t>Lori L Womble</t>
  </si>
  <si>
    <t>Robert L. (Bob) Sanders</t>
  </si>
  <si>
    <t>Sarah Hicks Stewart</t>
  </si>
  <si>
    <t>Phillip Bahakel</t>
  </si>
  <si>
    <t>Sharica S. Long</t>
  </si>
  <si>
    <t>Patrick Franklin</t>
  </si>
  <si>
    <t>Senate 12</t>
  </si>
  <si>
    <t>House 16</t>
  </si>
  <si>
    <t>Patrick Kennedy</t>
  </si>
  <si>
    <t>DJ Pike County</t>
  </si>
  <si>
    <t>Cleburne Exec Committee Place 1</t>
  </si>
  <si>
    <t>Supreme Pl. 4</t>
  </si>
  <si>
    <t>Del Marsh</t>
  </si>
  <si>
    <t>Mike Simpson</t>
  </si>
  <si>
    <t>Julie A. Palmer</t>
  </si>
  <si>
    <t>DeKalb County Circuit Clerk</t>
  </si>
  <si>
    <t>Steven Curtis</t>
  </si>
  <si>
    <t>Laura Morrow Cobb</t>
  </si>
  <si>
    <t>John Bahakel</t>
  </si>
  <si>
    <t>Wayne Willis</t>
  </si>
  <si>
    <t>Kyle South</t>
  </si>
  <si>
    <t>Nicole Saia</t>
  </si>
  <si>
    <t>Todd Greeson</t>
  </si>
  <si>
    <t>January (Jana) Blair Ellis</t>
  </si>
  <si>
    <t>Tim Sprayberry</t>
  </si>
  <si>
    <t>Jay Mitchell</t>
  </si>
  <si>
    <t>Melissa Ledbetter</t>
  </si>
  <si>
    <t>Virginia Green Nowling</t>
  </si>
  <si>
    <t>Senate 13</t>
  </si>
  <si>
    <t>House 17</t>
  </si>
  <si>
    <t>CJ 20/1</t>
  </si>
  <si>
    <t>Covington Exec Committee Place 2</t>
  </si>
  <si>
    <t>Civil Appeals Pl. 1</t>
  </si>
  <si>
    <t>Randy Price</t>
  </si>
  <si>
    <t>Tracy Estes</t>
  </si>
  <si>
    <t>Valerie D. Judah</t>
  </si>
  <si>
    <t>Elmore County Circuit Clerk</t>
  </si>
  <si>
    <t>DJ Randolph County</t>
  </si>
  <si>
    <t>Steven King</t>
  </si>
  <si>
    <t>Christy Olinger Edwards</t>
  </si>
  <si>
    <t>Mike Sparks</t>
  </si>
  <si>
    <t>David Hall</t>
  </si>
  <si>
    <t>John John Steensland</t>
  </si>
  <si>
    <t>Michael Dozier</t>
  </si>
  <si>
    <t>Melody Ridings Baldwin</t>
  </si>
  <si>
    <t>Wyley D. Ward</t>
  </si>
  <si>
    <t>Pat Thetford</t>
  </si>
  <si>
    <t>Phil Segraves</t>
  </si>
  <si>
    <t>Angie Cruise Gardner</t>
  </si>
  <si>
    <t>Amy M. Newsome</t>
  </si>
  <si>
    <t>Michelle Manley Thomason</t>
  </si>
  <si>
    <t>Brian Justiss</t>
  </si>
  <si>
    <t>CJ 32/2</t>
  </si>
  <si>
    <t>Cullman Exec Committee Place 2</t>
  </si>
  <si>
    <t>Senate 21</t>
  </si>
  <si>
    <t>House 18</t>
  </si>
  <si>
    <t>Melvin Hasting</t>
  </si>
  <si>
    <t>Thomas A Barnes</t>
  </si>
  <si>
    <t>Civil Appeals Pl. 2</t>
  </si>
  <si>
    <t>Gerald Allen</t>
  </si>
  <si>
    <t>Jamie Kiel</t>
  </si>
  <si>
    <t>Martha Evans Williams</t>
  </si>
  <si>
    <t>Jackson County Circuit Clerk</t>
  </si>
  <si>
    <t>Chad Hanson</t>
  </si>
  <si>
    <t>Frank Chandler Jr</t>
  </si>
  <si>
    <t>Tony Riley</t>
  </si>
  <si>
    <t>Bart Buchanan</t>
  </si>
  <si>
    <t>Terri Willingham Thomas</t>
  </si>
  <si>
    <t>Keshia Gardner</t>
  </si>
  <si>
    <t>Matt Kilpatrick</t>
  </si>
  <si>
    <t>CJ 40/1</t>
  </si>
  <si>
    <t>Kyle Shelton</t>
  </si>
  <si>
    <t>Senate 25</t>
  </si>
  <si>
    <t>House 22</t>
  </si>
  <si>
    <t>David Law</t>
  </si>
  <si>
    <t>Tony Wallingsford</t>
  </si>
  <si>
    <t>Criminal Appeals Pl. 1</t>
  </si>
  <si>
    <t>Will Barfoot</t>
  </si>
  <si>
    <t>Wayne Johnson</t>
  </si>
  <si>
    <t>John Keith Warren</t>
  </si>
  <si>
    <t>Cullman Exec Committee Place 3</t>
  </si>
  <si>
    <t>Richard Minor</t>
  </si>
  <si>
    <t>Ronda Walker</t>
  </si>
  <si>
    <t>Ritchie Whorton</t>
  </si>
  <si>
    <t>Alan Crisologo</t>
  </si>
  <si>
    <t>Riggs Walker</t>
  </si>
  <si>
    <t>Marion County Circuit Clerk</t>
  </si>
  <si>
    <t>John Mahler</t>
  </si>
  <si>
    <t>Denise Ledbetter Mixon</t>
  </si>
  <si>
    <t>Senate 32</t>
  </si>
  <si>
    <t>House 23</t>
  </si>
  <si>
    <t>Tina Bass Taylor</t>
  </si>
  <si>
    <t>Criminal Appeals Pl. 2</t>
  </si>
  <si>
    <t>Jeff Boyd</t>
  </si>
  <si>
    <t>Parker Edmiston</t>
  </si>
  <si>
    <t>DeKalb Exec Committee Place 3</t>
  </si>
  <si>
    <t>Rich Anderson</t>
  </si>
  <si>
    <t>Chris Elliott</t>
  </si>
  <si>
    <t>Tommy Hanes</t>
  </si>
  <si>
    <t>Royce L Lader</t>
  </si>
  <si>
    <t>Chris McCool</t>
  </si>
  <si>
    <t>David Northcutt</t>
  </si>
  <si>
    <t>Marshall County Circuit Clerk</t>
  </si>
  <si>
    <t>Jack Stiefel</t>
  </si>
  <si>
    <t>Dennis O’Dell</t>
  </si>
  <si>
    <t>Bill Roberts</t>
  </si>
  <si>
    <t>Kara Groves-Bevill</t>
  </si>
  <si>
    <t>House 27</t>
  </si>
  <si>
    <t>Angie Johnson</t>
  </si>
  <si>
    <t>Wes Kitchens</t>
  </si>
  <si>
    <t>Denise Giles Johnson</t>
  </si>
  <si>
    <t>Elmore Exec Committee Place 2</t>
  </si>
  <si>
    <t>Criminal Appeals Pl. 3</t>
  </si>
  <si>
    <t>Senate 34</t>
  </si>
  <si>
    <t>Ronnie E. Opolka</t>
  </si>
  <si>
    <t>Debbie Swords</t>
  </si>
  <si>
    <t>Jeana Boggs</t>
  </si>
  <si>
    <t>Donna Beaulieu</t>
  </si>
  <si>
    <t>Mark Shirey</t>
  </si>
  <si>
    <t>Delana Davidson Weaver</t>
  </si>
  <si>
    <t>Bob Plaster</t>
  </si>
  <si>
    <t>Bill Cole</t>
  </si>
  <si>
    <t>Jack Williams</t>
  </si>
  <si>
    <t>House 30</t>
  </si>
  <si>
    <t>Rusty Jessup</t>
  </si>
  <si>
    <t>Shelby County Circuit Clerk</t>
  </si>
  <si>
    <t>Etowah Exec Committee Place 2</t>
  </si>
  <si>
    <t>Sec. of State</t>
  </si>
  <si>
    <t>B. Craig LIpscomb</t>
  </si>
  <si>
    <t>Sharon R. Cooper</t>
  </si>
  <si>
    <t>Sandra Lasseter</t>
  </si>
  <si>
    <t>Michael Johnson</t>
  </si>
  <si>
    <t>Robert McKay</t>
  </si>
  <si>
    <t>Mary H Harris</t>
  </si>
  <si>
    <t>Kayla Moore</t>
  </si>
  <si>
    <t>John Merrill</t>
  </si>
  <si>
    <t>Ryan Preston</t>
  </si>
  <si>
    <t>Tuscaloosa County Circuit Clerk</t>
  </si>
  <si>
    <t>Houston Exec Committee Place 1</t>
  </si>
  <si>
    <t>Treasurer</t>
  </si>
  <si>
    <t>House 31</t>
  </si>
  <si>
    <t>Magaria Hamner Bobo</t>
  </si>
  <si>
    <t>Mark Culver</t>
  </si>
  <si>
    <t>David L. Black</t>
  </si>
  <si>
    <t>Dustin DeVaughn</t>
  </si>
  <si>
    <t>Shannon Holloway</t>
  </si>
  <si>
    <t>Lori Beth Evans</t>
  </si>
  <si>
    <t>Stephen D. Evans</t>
  </si>
  <si>
    <t>Mike Holmes</t>
  </si>
  <si>
    <t>John McMillan</t>
  </si>
  <si>
    <t>Houston Exec Committee Place 2</t>
  </si>
  <si>
    <t>House 33</t>
  </si>
  <si>
    <t>George Curtiss</t>
  </si>
  <si>
    <t>Auditor</t>
  </si>
  <si>
    <t>Ron Johnson</t>
  </si>
  <si>
    <t>Dwight A. Davis</t>
  </si>
  <si>
    <t>Stan Cooke</t>
  </si>
  <si>
    <t>Ben Robbins</t>
  </si>
  <si>
    <t>Elliott Lipinsky</t>
  </si>
  <si>
    <t>Jim Zeigler</t>
  </si>
  <si>
    <t>Houston Exec Committee Place 3</t>
  </si>
  <si>
    <t>House 38</t>
  </si>
  <si>
    <t>Bryan A Murphy</t>
  </si>
  <si>
    <t>Will Matthews</t>
  </si>
  <si>
    <t>Agriculture &amp; Industries</t>
  </si>
  <si>
    <t>Todd Rauch</t>
  </si>
  <si>
    <t>Tracy “T.O.” Crane</t>
  </si>
  <si>
    <t>Debbie Hamby Wood</t>
  </si>
  <si>
    <t>Gerald Dial</t>
  </si>
  <si>
    <t>Lauderdale Exec Committee Place 1</t>
  </si>
  <si>
    <t>Cecil Murphy</t>
  </si>
  <si>
    <t>John Hargett</t>
  </si>
  <si>
    <t>Rick Pate</t>
  </si>
  <si>
    <t>House 39</t>
  </si>
  <si>
    <t>Sam Newton</t>
  </si>
  <si>
    <t>TJ Maloney</t>
  </si>
  <si>
    <t>Matthew Sorrell</t>
  </si>
  <si>
    <t>Ginny Shaver</t>
  </si>
  <si>
    <t>PSC Pl. 1</t>
  </si>
  <si>
    <t>Jim Bonner</t>
  </si>
  <si>
    <t>Lauderdale Exec Committee Place 4</t>
  </si>
  <si>
    <t>Jeremy H. Oden</t>
  </si>
  <si>
    <t>House 42</t>
  </si>
  <si>
    <t>James Elwyn Irby</t>
  </si>
  <si>
    <t>Jimmie Hardee</t>
  </si>
  <si>
    <t>Robert T (Scott) Jones</t>
  </si>
  <si>
    <t>James M. “Jimmy” Martin</t>
  </si>
  <si>
    <t>PSC Pl. 2</t>
  </si>
  <si>
    <t xml:space="preserve">Chris “Chip” Beeker, Jr. </t>
  </si>
  <si>
    <t>Limestone Exec Committee Place 1</t>
  </si>
  <si>
    <t>Robin Litaker</t>
  </si>
  <si>
    <t>House 45</t>
  </si>
  <si>
    <t>Bruce Reynolds</t>
  </si>
  <si>
    <t>Ted Crockett</t>
  </si>
  <si>
    <t>John Wahl</t>
  </si>
  <si>
    <t>Dickie Drake</t>
  </si>
  <si>
    <t>Limestone Exec Committee Place 3</t>
  </si>
  <si>
    <t>House 48</t>
  </si>
  <si>
    <t>Ronnie G. Coffman</t>
  </si>
  <si>
    <t>Jim Carns</t>
  </si>
  <si>
    <t>Ben Harrison</t>
  </si>
  <si>
    <t>William Wentowski</t>
  </si>
  <si>
    <t>Eric Smith</t>
  </si>
  <si>
    <t>House 49</t>
  </si>
  <si>
    <t>Madison Exec Committee Dis. 1 Pl. 1</t>
  </si>
  <si>
    <t>Donna Dorough Strong</t>
  </si>
  <si>
    <t>Matthew A. Hitt</t>
  </si>
  <si>
    <t>April Weaver</t>
  </si>
  <si>
    <t>Drew Isom</t>
  </si>
  <si>
    <t>House 64</t>
  </si>
  <si>
    <t>Mobile Exec Committee Pl. 1</t>
  </si>
  <si>
    <t>Stephen Sexton</t>
  </si>
  <si>
    <t>Jerry Lathan</t>
  </si>
  <si>
    <t>Harry Shiver</t>
  </si>
  <si>
    <t>Gannon Ray</t>
  </si>
  <si>
    <t>House 73</t>
  </si>
  <si>
    <t>Mobile Exec Committee Pl. 6</t>
  </si>
  <si>
    <t>Stephen Bryant</t>
  </si>
  <si>
    <t>Dylan Cox</t>
  </si>
  <si>
    <t>Matt Fridy</t>
  </si>
  <si>
    <t>Janet A. Oglesby</t>
  </si>
  <si>
    <t>House 81</t>
  </si>
  <si>
    <t>Mobile Exec Committee Pl. 9</t>
  </si>
  <si>
    <t>Derrick Blythe</t>
  </si>
  <si>
    <t>Jamie Ison</t>
  </si>
  <si>
    <t>Joyful “Joy” Johns</t>
  </si>
  <si>
    <t>Lutricia Whatley Strange</t>
  </si>
  <si>
    <t>Terry D. Martin</t>
  </si>
  <si>
    <t>Ed Oliver</t>
  </si>
  <si>
    <t>Mobile Exec Committee Pl. 10</t>
  </si>
  <si>
    <t>Justin McNellage</t>
  </si>
  <si>
    <t>House 87</t>
  </si>
  <si>
    <t>Austin L. Rainwaters</t>
  </si>
  <si>
    <t>Adam E. Parker</t>
  </si>
  <si>
    <t>Jeff Sorrells</t>
  </si>
  <si>
    <t>Montgomery Exec Committee Pl. 1</t>
  </si>
  <si>
    <t>Caleb Conner</t>
  </si>
  <si>
    <t>House 88</t>
  </si>
  <si>
    <t>Don Fisher</t>
  </si>
  <si>
    <t>Jeremy Arthur</t>
  </si>
  <si>
    <t>Al Booth</t>
  </si>
  <si>
    <t>Will Dismukes</t>
  </si>
  <si>
    <t>Montgomery Exec Committee Pl. 3</t>
  </si>
  <si>
    <t>Drew Nelson</t>
  </si>
  <si>
    <t>Michael R. Quattlebaum</t>
  </si>
  <si>
    <t>House 89</t>
  </si>
  <si>
    <t>Wes Allen</t>
  </si>
  <si>
    <t>Marcus B. Paramore</t>
  </si>
  <si>
    <t>Montgomery Exec Committee Pl. 4</t>
  </si>
  <si>
    <t>Ryan Adams</t>
  </si>
  <si>
    <t>Rene Cronier</t>
  </si>
  <si>
    <t>House 91</t>
  </si>
  <si>
    <t>Rhett Marques</t>
  </si>
  <si>
    <t xml:space="preserve">Lister H. Reeves, Jr. </t>
  </si>
  <si>
    <t>Morgan Exec Committee Pl. 4</t>
  </si>
  <si>
    <t>Clarke White</t>
  </si>
  <si>
    <t>James Henderson</t>
  </si>
  <si>
    <t>Dwight Satterfield</t>
  </si>
  <si>
    <t>House 102</t>
  </si>
  <si>
    <t>Willie Gray</t>
  </si>
  <si>
    <t>Shelby Exec Committee Pl. 1</t>
  </si>
  <si>
    <t>Belinda H. Shoub</t>
  </si>
  <si>
    <t>Bill Armistead</t>
  </si>
  <si>
    <t>Shane Stringer</t>
  </si>
  <si>
    <t>Beth Champman</t>
  </si>
  <si>
    <t>House 105</t>
  </si>
  <si>
    <t>Shelby Exec Committee Pl. 3</t>
  </si>
  <si>
    <t>Matthew J. Bentley</t>
  </si>
  <si>
    <t>Jonathan Morris</t>
  </si>
  <si>
    <t>Chip Brown</t>
  </si>
  <si>
    <t>David Wilson</t>
  </si>
  <si>
    <t>Cody Dockens</t>
  </si>
  <si>
    <t>Janet Brown Oglesby</t>
  </si>
  <si>
    <t>Shelby Exec Committee Pl. 5</t>
  </si>
  <si>
    <t>Bettye Fine Collins</t>
  </si>
  <si>
    <t>Mike Vest</t>
  </si>
  <si>
    <t>Shelby Exec Committee Pl. 7</t>
  </si>
  <si>
    <t xml:space="preserve">Robert L. Burns III </t>
  </si>
  <si>
    <t>Tim Cox</t>
  </si>
  <si>
    <t>Charles Knight</t>
  </si>
  <si>
    <t>Jody Trautwein</t>
  </si>
  <si>
    <t>Tallapoosa Exec Committee Pl. 1</t>
  </si>
  <si>
    <t>Denise S. Bates</t>
  </si>
  <si>
    <t>Amy M. Hampton</t>
  </si>
  <si>
    <t>Tallapoosa Exec Committee Pl. 2</t>
  </si>
  <si>
    <t>Joseph R. Fuller</t>
  </si>
  <si>
    <t>John C. Prophitt</t>
  </si>
  <si>
    <t>Tuscaloosa Exec Committee Pl. 4</t>
  </si>
  <si>
    <t>Lee Garrison</t>
  </si>
  <si>
    <t>Don Wallace</t>
  </si>
  <si>
    <t>Winston Exec Committee Pl. 1</t>
  </si>
  <si>
    <t>Ted Denson</t>
  </si>
  <si>
    <t>Harold Sachs</t>
  </si>
  <si>
    <t>Jefferson Exec Committee Dis. 1, Pl. 1</t>
  </si>
  <si>
    <t>Willie A. Casey</t>
  </si>
  <si>
    <t>Scott Stone</t>
  </si>
  <si>
    <t>Jefferson Exec Committee Dis. 1, Pl. 2</t>
  </si>
  <si>
    <t>Phillip Brown</t>
  </si>
  <si>
    <t>Danny Reid</t>
  </si>
  <si>
    <t>Jefferson Exec Committee Dis. 2, Pl. 1</t>
  </si>
  <si>
    <t>Austin Harrington</t>
  </si>
  <si>
    <t>David Wisdom</t>
  </si>
  <si>
    <t>Jefferson Exec Committee Dis. 2, Pl. 2</t>
  </si>
  <si>
    <t>Michael Bullington</t>
  </si>
  <si>
    <t>Vickie Evans Fuller</t>
  </si>
  <si>
    <t>Jefferson Exec Committee Dis. 3, Pl. 1</t>
  </si>
  <si>
    <t>Angela M. Petelos</t>
  </si>
  <si>
    <t>Paul C Thorn</t>
  </si>
  <si>
    <t>Jefferson Exec Committee Dis. 3, Pl. 6</t>
  </si>
  <si>
    <t>Greg Beers</t>
  </si>
  <si>
    <t>Stephen Parker</t>
  </si>
  <si>
    <t>Jefferson Exec Committee Dis. 3, Pl. 8</t>
  </si>
  <si>
    <t>Sam McLure</t>
  </si>
  <si>
    <t>Teresa B. Petelos</t>
  </si>
  <si>
    <t>Jefferson Exec Committee Dis. 4, Pl. 3</t>
  </si>
  <si>
    <t>Adam Rawlins</t>
  </si>
  <si>
    <t>Phil Sims</t>
  </si>
  <si>
    <t>Jefferson Exec Committee Dis. 5, Pl. 1</t>
  </si>
  <si>
    <t>Jerry Bahakel</t>
  </si>
  <si>
    <t>Chris Brown</t>
  </si>
  <si>
    <t>Andrew J. Clay</t>
  </si>
  <si>
    <t>Jefferson Exec Committee Dis. 5, Pl. 4</t>
  </si>
  <si>
    <t>Greg Cook</t>
  </si>
  <si>
    <t>Keith Hall</t>
  </si>
  <si>
    <t>Jefferson Exec Committee Dis. 5, Pl. 5</t>
  </si>
  <si>
    <t>Matt Lembke</t>
  </si>
  <si>
    <t>Alberto “Butch” Zaragoza</t>
  </si>
  <si>
    <t>Jefferson Exec Committee Dis. 5, Pl. 6</t>
  </si>
  <si>
    <t>Larry R. “Doc” Cate</t>
  </si>
  <si>
    <t>Jackie Curtiss</t>
  </si>
  <si>
    <t>Joseph M. Domnanovich</t>
  </si>
  <si>
    <t>Colin Luke</t>
  </si>
  <si>
    <t>Jefferson Exec Committee Dis. 5, Pl. 7</t>
  </si>
  <si>
    <t>Tom Davis</t>
  </si>
  <si>
    <t>Gilbert F. Douglas, III</t>
  </si>
  <si>
    <t>Jay Thompson</t>
  </si>
  <si>
    <t>Autauga</t>
  </si>
  <si>
    <t>Probate Judge</t>
  </si>
  <si>
    <t>Paul Beckman</t>
  </si>
  <si>
    <t>Kim Kervin</t>
  </si>
  <si>
    <t>Coroner</t>
  </si>
  <si>
    <t>Buster Barber</t>
  </si>
  <si>
    <t>Ivor Gary Buchanan</t>
  </si>
  <si>
    <t>Baldwin</t>
  </si>
  <si>
    <t xml:space="preserve">Harry D’Olive, Jr. </t>
  </si>
  <si>
    <t>Max Hansen</t>
  </si>
  <si>
    <t>Alan Lipscomb</t>
  </si>
  <si>
    <t>Matthew McKenzie</t>
  </si>
  <si>
    <t>James Lynn Perry</t>
  </si>
  <si>
    <t>Co Comm Dis. 1</t>
  </si>
  <si>
    <t>James E. “Jeb” Ball</t>
  </si>
  <si>
    <t xml:space="preserve">Frank Burt, Jr. </t>
  </si>
  <si>
    <t>Co Comm Dis. 2</t>
  </si>
  <si>
    <t>Joe Davis</t>
  </si>
  <si>
    <t>John Lake</t>
  </si>
  <si>
    <t>Co Comm Dis. 3</t>
  </si>
  <si>
    <t>Tucker Dorsey</t>
  </si>
  <si>
    <t>William “Will” McDaniel</t>
  </si>
  <si>
    <t>Billie Jo Underwood</t>
  </si>
  <si>
    <t>Exec Committee Place 3</t>
  </si>
  <si>
    <t>Co Comm Dis. 4</t>
  </si>
  <si>
    <t>Charles F. “Skip” Gruber</t>
  </si>
  <si>
    <t>Jerry Johnson</t>
  </si>
  <si>
    <t>Barbour</t>
  </si>
  <si>
    <t>Bibb</t>
  </si>
  <si>
    <t>County Commission Dis. 2</t>
  </si>
  <si>
    <t>Charles Caddell</t>
  </si>
  <si>
    <t>Ricky L. Hubbard</t>
  </si>
  <si>
    <t>Sheriff</t>
  </si>
  <si>
    <t>Tim Crocker</t>
  </si>
  <si>
    <t>Keith Crofford</t>
  </si>
  <si>
    <t>Ronnie Gilbert</t>
  </si>
  <si>
    <t>Len C. Price Jr.</t>
  </si>
  <si>
    <t>Jody Wade</t>
  </si>
  <si>
    <t>Blount</t>
  </si>
  <si>
    <t>County Commission Dis. 1</t>
  </si>
  <si>
    <t>Allen Armstrong</t>
  </si>
  <si>
    <t>James (Jim) Foster</t>
  </si>
  <si>
    <t>James Chapman</t>
  </si>
  <si>
    <t>Ron Shastain</t>
  </si>
  <si>
    <t>Mark Moon</t>
  </si>
  <si>
    <t>Kevin J. Price</t>
  </si>
  <si>
    <t>Chase Ramsey</t>
  </si>
  <si>
    <t>Charlie Turner</t>
  </si>
  <si>
    <t>BOE Dis. 1</t>
  </si>
  <si>
    <t>Ken Benton</t>
  </si>
  <si>
    <t>Rodney (Rod) Dabbs</t>
  </si>
  <si>
    <t>Bullock</t>
  </si>
  <si>
    <t>Butler</t>
  </si>
  <si>
    <t>Calhoun</t>
  </si>
  <si>
    <t>Chad Brown</t>
  </si>
  <si>
    <t>Tim Hodges</t>
  </si>
  <si>
    <t>Danny Shears</t>
  </si>
  <si>
    <t>County Commission Dis. 3</t>
  </si>
  <si>
    <t>Eli Henderson</t>
  </si>
  <si>
    <t>Scott Martin</t>
  </si>
  <si>
    <t>County Commission Dis. 4</t>
  </si>
  <si>
    <t>Joe Dyar</t>
  </si>
  <si>
    <t>J. D. Hess</t>
  </si>
  <si>
    <t>Terry Howell</t>
  </si>
  <si>
    <t>Pat Brown</t>
  </si>
  <si>
    <t>Tom Slick</t>
  </si>
  <si>
    <t>BOE Place 1-7</t>
  </si>
  <si>
    <t>Mike Almaroad</t>
  </si>
  <si>
    <t>Lisa Amerson</t>
  </si>
  <si>
    <t>Brad Burgess</t>
  </si>
  <si>
    <t>Tobi Burt</t>
  </si>
  <si>
    <t>Brian Casey</t>
  </si>
  <si>
    <t>David C. Gilmore</t>
  </si>
  <si>
    <t>Debbie Hess</t>
  </si>
  <si>
    <t>Carl “Bubba” Hinton</t>
  </si>
  <si>
    <t>Julie Hood</t>
  </si>
  <si>
    <t>Phil Murphy</t>
  </si>
  <si>
    <t>April Slick</t>
  </si>
  <si>
    <t>Michael Webb</t>
  </si>
  <si>
    <t>Jeff Winn</t>
  </si>
  <si>
    <t>Chambers</t>
  </si>
  <si>
    <t>Cary Baldwin</t>
  </si>
  <si>
    <t>Paul Story</t>
  </si>
  <si>
    <t>County Commission Dis. 5</t>
  </si>
  <si>
    <t>David W. Eastridge</t>
  </si>
  <si>
    <t>Johnny Lee Yates</t>
  </si>
  <si>
    <t>County Commission Dis. 6</t>
  </si>
  <si>
    <t>Bobby (Bo) Colley</t>
  </si>
  <si>
    <t>Debra Riley</t>
  </si>
  <si>
    <t>Cherokee</t>
  </si>
  <si>
    <t>Roger D. Nichols</t>
  </si>
  <si>
    <t>Kimball Parker</t>
  </si>
  <si>
    <t>Kirk Blankenship</t>
  </si>
  <si>
    <t>Jeff Shaver</t>
  </si>
  <si>
    <t>BOE Pl. 3</t>
  </si>
  <si>
    <t>Lisa Chandler</t>
  </si>
  <si>
    <t>Michael W. Westbrook</t>
  </si>
  <si>
    <t>BOE Pl. 4</t>
  </si>
  <si>
    <t>Jayla McElrath</t>
  </si>
  <si>
    <t>Lisa McKissick</t>
  </si>
  <si>
    <t>Chilton</t>
  </si>
  <si>
    <t>Jason Calhoun</t>
  </si>
  <si>
    <t>Rex Cleckler</t>
  </si>
  <si>
    <t>Kurt Wallace</t>
  </si>
  <si>
    <t>Riley Yeargan</t>
  </si>
  <si>
    <t>Robbie Autrey</t>
  </si>
  <si>
    <t>John Shearon</t>
  </si>
  <si>
    <t>J. Aaron Ellison</t>
  </si>
  <si>
    <t>Jim Shannon</t>
  </si>
  <si>
    <t>Superintendent</t>
  </si>
  <si>
    <t>Tommy Glasscock</t>
  </si>
  <si>
    <t>Jason Griffin</t>
  </si>
  <si>
    <t>BOE</t>
  </si>
  <si>
    <t>Chanel Bingham</t>
  </si>
  <si>
    <t>Tommy R. Headley</t>
  </si>
  <si>
    <t>Brian “Bucky” Jackson</t>
  </si>
  <si>
    <t>Chris Johnson</t>
  </si>
  <si>
    <t>Keith Moore</t>
  </si>
  <si>
    <t>Lori Reynolds Patterson</t>
  </si>
  <si>
    <t>Pam Plier Price</t>
  </si>
  <si>
    <t>Angie Maddox Sanderson</t>
  </si>
  <si>
    <t>Chris SMith</t>
  </si>
  <si>
    <t>Paula B. Thornton</t>
  </si>
  <si>
    <t>L. Allen Williams</t>
  </si>
  <si>
    <t>Regina Ellison Young</t>
  </si>
  <si>
    <t>Choctaw</t>
  </si>
  <si>
    <t>Clarke</t>
  </si>
  <si>
    <t>Clay</t>
  </si>
  <si>
    <t>Dianne Branch</t>
  </si>
  <si>
    <t>Kevin Moon</t>
  </si>
  <si>
    <t>Miek Burdette</t>
  </si>
  <si>
    <t>Monty Giddens</t>
  </si>
  <si>
    <t>James “Jim” Studdard</t>
  </si>
  <si>
    <t>Mike Watts</t>
  </si>
  <si>
    <t>Cleburne</t>
  </si>
  <si>
    <t>Lane Kilgore</t>
  </si>
  <si>
    <t>Ryan Robertson</t>
  </si>
  <si>
    <t>Robby Brown</t>
  </si>
  <si>
    <t>Emmett Owen</t>
  </si>
  <si>
    <t>Michael Gore</t>
  </si>
  <si>
    <t>Terry Hendrix</t>
  </si>
  <si>
    <t>Dennis Green</t>
  </si>
  <si>
    <t>Danny Turner</t>
  </si>
  <si>
    <t>Coffee</t>
  </si>
  <si>
    <t>Skip Neuwien</t>
  </si>
  <si>
    <t>Dave Sutton</t>
  </si>
  <si>
    <t>Philip Box</t>
  </si>
  <si>
    <t>Robert Preachers</t>
  </si>
  <si>
    <t>Colbert</t>
  </si>
  <si>
    <t>Colbert Exec Committee 2/1</t>
  </si>
  <si>
    <t>Mitchell D. Hays</t>
  </si>
  <si>
    <t>Dennis L. Sorrell</t>
  </si>
  <si>
    <t>Colbert Exec Committee 2/3</t>
  </si>
  <si>
    <t>Pamela J. Doyle</t>
  </si>
  <si>
    <t>John Lackey</t>
  </si>
  <si>
    <t>Colbert Exec Committee 3/1</t>
  </si>
  <si>
    <t>Kim Boyd</t>
  </si>
  <si>
    <t>Regina Wright</t>
  </si>
  <si>
    <t>Colbert Exec Committee Pl. 4</t>
  </si>
  <si>
    <t>Fred Joly</t>
  </si>
  <si>
    <t>Beth Pirtle</t>
  </si>
  <si>
    <t>Colbert Exec Committee Pl. 6</t>
  </si>
  <si>
    <t>Scott Boyd</t>
  </si>
  <si>
    <t>Conecuh</t>
  </si>
  <si>
    <t>Coosa</t>
  </si>
  <si>
    <t>Ronnie Joiner</t>
  </si>
  <si>
    <t>Jodi McDade</t>
  </si>
  <si>
    <t>Carey D. Phillips</t>
  </si>
  <si>
    <t>Scott White</t>
  </si>
  <si>
    <t>Todd Adams</t>
  </si>
  <si>
    <t>Dennis Hill</t>
  </si>
  <si>
    <t>Eddie Burke</t>
  </si>
  <si>
    <t>Joseph W. Davidson</t>
  </si>
  <si>
    <t>James “Jimmy” Hale</t>
  </si>
  <si>
    <t>Michael Howell</t>
  </si>
  <si>
    <t>Mike Rudd</t>
  </si>
  <si>
    <t>Covington</t>
  </si>
  <si>
    <t>Nickey Carnley</t>
  </si>
  <si>
    <t>Dennis Meeks</t>
  </si>
  <si>
    <t>Black Turman</t>
  </si>
  <si>
    <t>Crenshaw</t>
  </si>
  <si>
    <t>BOE Dis. 3</t>
  </si>
  <si>
    <t>Steven Hermeling</t>
  </si>
  <si>
    <t>Dustin Marchand</t>
  </si>
  <si>
    <t>Ricky McElwain</t>
  </si>
  <si>
    <t>Raymond McGough</t>
  </si>
  <si>
    <t>Robert (Bo) Mount</t>
  </si>
  <si>
    <t>Michelle Stephens</t>
  </si>
  <si>
    <t>Neil Hughes</t>
  </si>
  <si>
    <t>Merrill Sport</t>
  </si>
  <si>
    <t>Charles Bailey</t>
  </si>
  <si>
    <t>Darren Blackmon</t>
  </si>
  <si>
    <t>Tim Folmar</t>
  </si>
  <si>
    <t>Terry Mears</t>
  </si>
  <si>
    <t>Mickey Powell</t>
  </si>
  <si>
    <t>Cullman</t>
  </si>
  <si>
    <t>Carol Berry</t>
  </si>
  <si>
    <t>Tammy Brown</t>
  </si>
  <si>
    <t>County Commission Pl. 2</t>
  </si>
  <si>
    <t>Andy Coffey</t>
  </si>
  <si>
    <t>Garry Marchman</t>
  </si>
  <si>
    <t>BOE Dis. 2</t>
  </si>
  <si>
    <t>William “Bill” Ballew</t>
  </si>
  <si>
    <t>Michael Knop</t>
  </si>
  <si>
    <t>Cullman County At-Large</t>
  </si>
  <si>
    <t>Shane Rusk</t>
  </si>
  <si>
    <t>Jeremy N. Cline</t>
  </si>
  <si>
    <t>Champ Crocker</t>
  </si>
  <si>
    <t>BOE Dis. 7</t>
  </si>
  <si>
    <t>J. Chad Floyd</t>
  </si>
  <si>
    <t>Kerry Neighbors</t>
  </si>
  <si>
    <t>Roger Gentry</t>
  </si>
  <si>
    <t>Jason Speegle</t>
  </si>
  <si>
    <t>Waid Harbison</t>
  </si>
  <si>
    <t>Annette Irons-Parker</t>
  </si>
  <si>
    <t>Stephen D. Parker</t>
  </si>
  <si>
    <t>Mark Stephen Persall</t>
  </si>
  <si>
    <t>Kenneth Walker</t>
  </si>
  <si>
    <t>Cullman County, City of Cullman</t>
  </si>
  <si>
    <t>David Andrews</t>
  </si>
  <si>
    <t>Thomas A. Barnes</t>
  </si>
  <si>
    <t>Steve Cummings</t>
  </si>
  <si>
    <t>Wayne Walker</t>
  </si>
  <si>
    <t>Cullman County, Fairfield Dis. 2</t>
  </si>
  <si>
    <t>L. F. (Buck) Rasco</t>
  </si>
  <si>
    <t>Brian Simmons</t>
  </si>
  <si>
    <t>Cullman County, West Side</t>
  </si>
  <si>
    <t>James Burke</t>
  </si>
  <si>
    <t>Charity Freeman</t>
  </si>
  <si>
    <t>Kenneth Phillips</t>
  </si>
  <si>
    <t>Wayne Willingham</t>
  </si>
  <si>
    <t>Dale</t>
  </si>
  <si>
    <t>Charles “Chic” Gary</t>
  </si>
  <si>
    <t>Ed “Red” Woodard</t>
  </si>
  <si>
    <t>Wally Olson</t>
  </si>
  <si>
    <t>Ron Watson</t>
  </si>
  <si>
    <t>BOE Dis. 4</t>
  </si>
  <si>
    <t>Heath Hughes</t>
  </si>
  <si>
    <t>Phillip Parker</t>
  </si>
  <si>
    <t>Dallas</t>
  </si>
  <si>
    <t>DeKalb</t>
  </si>
  <si>
    <t>Tony “Buck” Keef</t>
  </si>
  <si>
    <t>Chris Kuykendall</t>
  </si>
  <si>
    <t>DeKalb County At-Large</t>
  </si>
  <si>
    <t>Michael Edmondson</t>
  </si>
  <si>
    <t>Nick Jones</t>
  </si>
  <si>
    <t>Nick Weldon</t>
  </si>
  <si>
    <t>Jo Wilson Stiefel</t>
  </si>
  <si>
    <t>DeKalb County Pl. 4</t>
  </si>
  <si>
    <t>Arlan “Monk’ Blevins</t>
  </si>
  <si>
    <t>Carol Hiett</t>
  </si>
  <si>
    <t>Jeff Williams</t>
  </si>
  <si>
    <t>DeKalb County 1/5</t>
  </si>
  <si>
    <t>Rodney Ivey</t>
  </si>
  <si>
    <t>Monty Darwin</t>
  </si>
  <si>
    <t>Deedra Pike</t>
  </si>
  <si>
    <t>Hazel Haynes</t>
  </si>
  <si>
    <t>Matt G Sharp</t>
  </si>
  <si>
    <t>Elmore</t>
  </si>
  <si>
    <t>John Thornton</t>
  </si>
  <si>
    <t>Vicki Bonner Ward</t>
  </si>
  <si>
    <t>Jody Jeffcoat</t>
  </si>
  <si>
    <t>Brad Linville</t>
  </si>
  <si>
    <t>Escambia</t>
  </si>
  <si>
    <t>Etowah</t>
  </si>
  <si>
    <t>Scott W. Hassell</t>
  </si>
  <si>
    <t>Matt Skelton</t>
  </si>
  <si>
    <t>Lana Gaskin Bellew</t>
  </si>
  <si>
    <t>Barry Gargus</t>
  </si>
  <si>
    <t>Jeff Overstreet</t>
  </si>
  <si>
    <t>Tim F. Ramsey</t>
  </si>
  <si>
    <t>Tim N. Choate</t>
  </si>
  <si>
    <t xml:space="preserve">Craig Inzer, Jr. </t>
  </si>
  <si>
    <t>Todd Entrekin</t>
  </si>
  <si>
    <t>Jonathon W. Horton</t>
  </si>
  <si>
    <t>Fayette</t>
  </si>
  <si>
    <t>Kevin Bass</t>
  </si>
  <si>
    <t>Mike Freeman</t>
  </si>
  <si>
    <t>Clay Johnson</t>
  </si>
  <si>
    <t>Mike Newman</t>
  </si>
  <si>
    <t>Danny Jenkins</t>
  </si>
  <si>
    <t>Justin White</t>
  </si>
  <si>
    <t>Byron Yerby</t>
  </si>
  <si>
    <t>Sandy Williams Aldridge</t>
  </si>
  <si>
    <t>Jim Burkhalter</t>
  </si>
  <si>
    <t>Franklin</t>
  </si>
  <si>
    <t>Joe Mansell</t>
  </si>
  <si>
    <t>Geneva</t>
  </si>
  <si>
    <t>Fred Hamic</t>
  </si>
  <si>
    <t>Toby Seay</t>
  </si>
  <si>
    <t>Bryan Hatton</t>
  </si>
  <si>
    <t>Weston Spivey</t>
  </si>
  <si>
    <t>Wade Fulford</t>
  </si>
  <si>
    <t>Sandy Hammer</t>
  </si>
  <si>
    <t>Anthony “Tony” Helms</t>
  </si>
  <si>
    <t>Pepper Mock</t>
  </si>
  <si>
    <t>Donny Eric Adkinson</t>
  </si>
  <si>
    <t>Mark Day</t>
  </si>
  <si>
    <t>Greene</t>
  </si>
  <si>
    <t>Hale</t>
  </si>
  <si>
    <t>Henry</t>
  </si>
  <si>
    <t>David Money</t>
  </si>
  <si>
    <t>Lamar Turner</t>
  </si>
  <si>
    <t>Philip (Phil) Chandler</t>
  </si>
  <si>
    <t>John Ralph Saunders</t>
  </si>
  <si>
    <t>Billy William Allen</t>
  </si>
  <si>
    <t>James Wally Howerton</t>
  </si>
  <si>
    <t>Ronnie Bush</t>
  </si>
  <si>
    <t>Wayne Riley</t>
  </si>
  <si>
    <t>Jay W. Calhoun</t>
  </si>
  <si>
    <t>Jay Henry</t>
  </si>
  <si>
    <t>Houston</t>
  </si>
  <si>
    <t>Douglas Crawford</t>
  </si>
  <si>
    <t>Allen Hendrickson</t>
  </si>
  <si>
    <t>Doug Sinquefield</t>
  </si>
  <si>
    <t>Jackie Battles</t>
  </si>
  <si>
    <t>Fred A. Helms</t>
  </si>
  <si>
    <t>Ricky Herring</t>
  </si>
  <si>
    <t>Randy Anderson</t>
  </si>
  <si>
    <t>Andy R. Hughes</t>
  </si>
  <si>
    <t>Donald Valenza</t>
  </si>
  <si>
    <t>Robert Byrd</t>
  </si>
  <si>
    <t>Eddie Ingram</t>
  </si>
  <si>
    <t>BOE Dis. 5</t>
  </si>
  <si>
    <t>Chris Lasseter</t>
  </si>
  <si>
    <t>Brian Thigpen</t>
  </si>
  <si>
    <t>Bobby Taylor</t>
  </si>
  <si>
    <t>Vince Wade</t>
  </si>
  <si>
    <t>Jackson</t>
  </si>
  <si>
    <t>Victor Manning</t>
  </si>
  <si>
    <t>Billy Wilson</t>
  </si>
  <si>
    <t>County Commission Chairman</t>
  </si>
  <si>
    <t>Tim Guffey</t>
  </si>
  <si>
    <t>Terry Stone</t>
  </si>
  <si>
    <t>Chris Gulley</t>
  </si>
  <si>
    <t>Clinton Hill</t>
  </si>
  <si>
    <t>Timothy Hinkles</t>
  </si>
  <si>
    <t>Danny Rich</t>
  </si>
  <si>
    <t>Jason Venable</t>
  </si>
  <si>
    <t>Chris Woods</t>
  </si>
  <si>
    <t>Jason Hepler</t>
  </si>
  <si>
    <t>Chuck Phillips</t>
  </si>
  <si>
    <t>Gerald Barnes</t>
  </si>
  <si>
    <t>Mike Matthews</t>
  </si>
  <si>
    <t>Jefferson</t>
  </si>
  <si>
    <t>James A. “Jimmie” Stephens</t>
  </si>
  <si>
    <t>Rodney Watson</t>
  </si>
  <si>
    <t>Steve Ammons</t>
  </si>
  <si>
    <t>Oscar S. Mann</t>
  </si>
  <si>
    <t>Jake Ware</t>
  </si>
  <si>
    <t>Lamar</t>
  </si>
  <si>
    <t>Sofina Crosby</t>
  </si>
  <si>
    <t>Sharon D. Nethery</t>
  </si>
  <si>
    <t>Terry Roberts</t>
  </si>
  <si>
    <t>Ed White</t>
  </si>
  <si>
    <t>Johnny Allen</t>
  </si>
  <si>
    <t>Mike Roney</t>
  </si>
  <si>
    <t>Brian Graves</t>
  </si>
  <si>
    <t>David Gunnels</t>
  </si>
  <si>
    <t>Hal Allred</t>
  </si>
  <si>
    <t>Brandon Stephens</t>
  </si>
  <si>
    <t>Allen Chandler</t>
  </si>
  <si>
    <t>Mary Homan</t>
  </si>
  <si>
    <t>Lauderdale</t>
  </si>
  <si>
    <t>Lauderdale County Pl. 1</t>
  </si>
  <si>
    <t>Will Motlow</t>
  </si>
  <si>
    <t>Richard Herston</t>
  </si>
  <si>
    <t>William Smith</t>
  </si>
  <si>
    <t>Barry Morris</t>
  </si>
  <si>
    <t>Lauderdale County Pl. 3</t>
  </si>
  <si>
    <t>George “Butch” Tucker</t>
  </si>
  <si>
    <t>Joan Davis</t>
  </si>
  <si>
    <t>Max Williams</t>
  </si>
  <si>
    <t>Matthew Holden</t>
  </si>
  <si>
    <t>Lauderdale County Pl. 5</t>
  </si>
  <si>
    <t>Larry J. Hill</t>
  </si>
  <si>
    <t>Augie Hendershot</t>
  </si>
  <si>
    <t>Joshua J. Miller</t>
  </si>
  <si>
    <t>Mary Pettus</t>
  </si>
  <si>
    <t>Lauderdale County Pl. 8</t>
  </si>
  <si>
    <t>William “Roger” Garner</t>
  </si>
  <si>
    <t>Lauderdale County Pl. 11</t>
  </si>
  <si>
    <t>Joe Hackworth</t>
  </si>
  <si>
    <t>Chase Holcombe</t>
  </si>
  <si>
    <t>Lauderdale County Pl. 14</t>
  </si>
  <si>
    <t>Robert T. (Scott) Joens III</t>
  </si>
  <si>
    <t>Lauderdale County Pl. 20</t>
  </si>
  <si>
    <t>Margaret Lathem Irby</t>
  </si>
  <si>
    <t>Rodney Pettus</t>
  </si>
  <si>
    <t>Lauderdale County Pl. 21</t>
  </si>
  <si>
    <t>Billy Hammock</t>
  </si>
  <si>
    <t>Phillip Pettus II</t>
  </si>
  <si>
    <t>Lauderdale County Pl. 23</t>
  </si>
  <si>
    <t>Shelly Pettus</t>
  </si>
  <si>
    <t>Lauderdale County Pl. 24</t>
  </si>
  <si>
    <t>Jonathan P. Foster</t>
  </si>
  <si>
    <t>Ronnie Owens</t>
  </si>
  <si>
    <t>Lauderdale County Pl. 25</t>
  </si>
  <si>
    <t>Phil Springer</t>
  </si>
  <si>
    <t>Lawrence</t>
  </si>
  <si>
    <t>Greg Dutton</t>
  </si>
  <si>
    <t>Laura Terry Powell</t>
  </si>
  <si>
    <t>Barry Johnson</t>
  </si>
  <si>
    <t>Norman Pool</t>
  </si>
  <si>
    <t>Brad Garrison</t>
  </si>
  <si>
    <t>Jonas Hobbs</t>
  </si>
  <si>
    <t>Will Hurst</t>
  </si>
  <si>
    <t>Kyle Pankey</t>
  </si>
  <si>
    <t>Bobby Burch</t>
  </si>
  <si>
    <t>Earl “Sonny” Malcom</t>
  </si>
  <si>
    <t>Lee</t>
  </si>
  <si>
    <t>Wes Goodson</t>
  </si>
  <si>
    <t>Bill Harris</t>
  </si>
  <si>
    <t>Limestone</t>
  </si>
  <si>
    <t>Collin Daly</t>
  </si>
  <si>
    <t>Mark Yarbrough</t>
  </si>
  <si>
    <t>License Commissioner</t>
  </si>
  <si>
    <t>Joseph Allen Cannon</t>
  </si>
  <si>
    <t>Gloria Cooper</t>
  </si>
  <si>
    <t>Terry L Persell</t>
  </si>
  <si>
    <t>Stanley Hill</t>
  </si>
  <si>
    <t>Daryl Sammet</t>
  </si>
  <si>
    <t>Lowndes</t>
  </si>
  <si>
    <t>Macon</t>
  </si>
  <si>
    <t>Madison</t>
  </si>
  <si>
    <t>Frank Barger</t>
  </si>
  <si>
    <t>Bennett R. Diggers, Sr.</t>
  </si>
  <si>
    <t>Milburn Gross</t>
  </si>
  <si>
    <t>Tyler Berryhill</t>
  </si>
  <si>
    <t>David B. Young</t>
  </si>
  <si>
    <t>Angie Bates</t>
  </si>
  <si>
    <t>Kenny Johnson</t>
  </si>
  <si>
    <t>Madison County At Large Dis. 6</t>
  </si>
  <si>
    <t>James Lomax</t>
  </si>
  <si>
    <t>Brad Taylor</t>
  </si>
  <si>
    <t>Madison County At Large Dis. 9</t>
  </si>
  <si>
    <t>Tina Clark</t>
  </si>
  <si>
    <t>Matt Massey</t>
  </si>
  <si>
    <t>Madison County At Large Dis. 11 Pl. 2</t>
  </si>
  <si>
    <t>David Bier</t>
  </si>
  <si>
    <t>Ralph Weber</t>
  </si>
  <si>
    <t>Madison County At Large Dis. 11 Pl. 3</t>
  </si>
  <si>
    <t>Thomas Scovill</t>
  </si>
  <si>
    <t>Tom Weaver</t>
  </si>
  <si>
    <t>Marengo</t>
  </si>
  <si>
    <t>Marion</t>
  </si>
  <si>
    <t>Melody Lacy</t>
  </si>
  <si>
    <t>Jimmy Pendley</t>
  </si>
  <si>
    <t>Rocky E. Ridings</t>
  </si>
  <si>
    <t>Paige Nichols Vick</t>
  </si>
  <si>
    <t>Danny Dyar</t>
  </si>
  <si>
    <t>Bryan Montgomery</t>
  </si>
  <si>
    <t>Keith H. Nichols</t>
  </si>
  <si>
    <t>Jason W. Taylor</t>
  </si>
  <si>
    <t>Chris Williams</t>
  </si>
  <si>
    <t>Kenneth Cochran</t>
  </si>
  <si>
    <t>Ben Harbor</t>
  </si>
  <si>
    <t>Andy Stone</t>
  </si>
  <si>
    <t>David Elrod</t>
  </si>
  <si>
    <t>Dale Holt</t>
  </si>
  <si>
    <t>Roger Knight</t>
  </si>
  <si>
    <t>Eugene Marbutt</t>
  </si>
  <si>
    <t>Shane Mason</t>
  </si>
  <si>
    <t>Tim “Ears” Estes</t>
  </si>
  <si>
    <t>Henry McDonald</t>
  </si>
  <si>
    <t>Chuck Mullins</t>
  </si>
  <si>
    <t>Keith Bozeman</t>
  </si>
  <si>
    <t>Bobby E. Burleson</t>
  </si>
  <si>
    <t>Kevin Farley</t>
  </si>
  <si>
    <t>Danny Kell</t>
  </si>
  <si>
    <t>Don Jones</t>
  </si>
  <si>
    <t>Zane Miles</t>
  </si>
  <si>
    <t>Marshall</t>
  </si>
  <si>
    <t>Andrea LeCroy</t>
  </si>
  <si>
    <t>Marty McLendon</t>
  </si>
  <si>
    <t>Dawn Lewis</t>
  </si>
  <si>
    <t>Ronny Shumate</t>
  </si>
  <si>
    <t>Joey Baker</t>
  </si>
  <si>
    <t>Ryan Morton</t>
  </si>
  <si>
    <t>Scott Walls</t>
  </si>
  <si>
    <t>Brent “Durbo” Durbin</t>
  </si>
  <si>
    <t>Gene East</t>
  </si>
  <si>
    <t>Cody Nugent</t>
  </si>
  <si>
    <t>Mobile</t>
  </si>
  <si>
    <t>Sam Cochran</t>
  </si>
  <si>
    <t>Charlie Wyckoff</t>
  </si>
  <si>
    <t>Doug Harwell</t>
  </si>
  <si>
    <t>Lonnie Parsons</t>
  </si>
  <si>
    <t>Monroe</t>
  </si>
  <si>
    <t>Montgomery</t>
  </si>
  <si>
    <t>Larry Lee</t>
  </si>
  <si>
    <t>Ted Lowry</t>
  </si>
  <si>
    <t>Jannah Morgan Bailey</t>
  </si>
  <si>
    <t>Melissa B. Snowden</t>
  </si>
  <si>
    <t>Morgan</t>
  </si>
  <si>
    <t>Jeff Clark</t>
  </si>
  <si>
    <t>Randy Turner</t>
  </si>
  <si>
    <t>Devon Jones</t>
  </si>
  <si>
    <t>Randy Vest</t>
  </si>
  <si>
    <t>Randy Cavnar</t>
  </si>
  <si>
    <t>Darrell Childers</t>
  </si>
  <si>
    <t>Robert Allen Clairday</t>
  </si>
  <si>
    <t>John H. Moore Sr.</t>
  </si>
  <si>
    <t>Scott Owens</t>
  </si>
  <si>
    <t>Ron Puckett</t>
  </si>
  <si>
    <t>Bill W. Hopkins Jr.</t>
  </si>
  <si>
    <t>Tony Johnson</t>
  </si>
  <si>
    <t>Perry</t>
  </si>
  <si>
    <t>Pickens</t>
  </si>
  <si>
    <t>Gordon G. McGlawn</t>
  </si>
  <si>
    <t>David H. Pate</t>
  </si>
  <si>
    <t>Bobby Bain</t>
  </si>
  <si>
    <t>William Latham</t>
  </si>
  <si>
    <t>William Randall Dillard</t>
  </si>
  <si>
    <t>Mark Gray</t>
  </si>
  <si>
    <t>Rodney K. Homan</t>
  </si>
  <si>
    <t xml:space="preserve">Oscar Sam Wiggins, Jr. </t>
  </si>
  <si>
    <t>Pike</t>
  </si>
  <si>
    <t>Michael Bunn</t>
  </si>
  <si>
    <t>Alton Starling</t>
  </si>
  <si>
    <t>BOE Dis. 6</t>
  </si>
  <si>
    <t>Deborah Fortune</t>
  </si>
  <si>
    <t>Chris S Wilkes</t>
  </si>
  <si>
    <t>Randolph</t>
  </si>
  <si>
    <t>Amanda Stewart Davia</t>
  </si>
  <si>
    <t>George Diamond</t>
  </si>
  <si>
    <t>David Cofield</t>
  </si>
  <si>
    <t>Donnie Grant, Jr.</t>
  </si>
  <si>
    <t>Darrel Hardin</t>
  </si>
  <si>
    <t>Mark Prestridge</t>
  </si>
  <si>
    <t>Roger Key</t>
  </si>
  <si>
    <t>Jimmy McCain</t>
  </si>
  <si>
    <t>Russell</t>
  </si>
  <si>
    <t>St. Clair</t>
  </si>
  <si>
    <t>Roy Mullins</t>
  </si>
  <si>
    <t>Billy J. Murray</t>
  </si>
  <si>
    <t>Greg Cobb</t>
  </si>
  <si>
    <t>Mike Howard</t>
  </si>
  <si>
    <t>BOE At-Large</t>
  </si>
  <si>
    <t>Charles Isbell</t>
  </si>
  <si>
    <t>Nickie Stevens Vanpelt</t>
  </si>
  <si>
    <t>Shelby</t>
  </si>
  <si>
    <t>Allison Boyd</t>
  </si>
  <si>
    <t>Joe Starnes</t>
  </si>
  <si>
    <t>Stella Tipton</t>
  </si>
  <si>
    <t>Ken “Chief” Bailey</t>
  </si>
  <si>
    <t>John Samaniego</t>
  </si>
  <si>
    <t>Lina Evans</t>
  </si>
  <si>
    <t>David Warren</t>
  </si>
  <si>
    <t>Lewis Brooks</t>
  </si>
  <si>
    <t>Kristi Sayers</t>
  </si>
  <si>
    <t>BOE Pl. 1</t>
  </si>
  <si>
    <t>Jimmy W. Bice</t>
  </si>
  <si>
    <t>Bragan Baldwin Feldman</t>
  </si>
  <si>
    <t>Courtney Kalnoske</t>
  </si>
  <si>
    <t>Sumter</t>
  </si>
  <si>
    <t>Talladega</t>
  </si>
  <si>
    <t>Randy Jinks</t>
  </si>
  <si>
    <t>Mark Nelson</t>
  </si>
  <si>
    <t>Chuck Roberts</t>
  </si>
  <si>
    <t>Jackie Swinford</t>
  </si>
  <si>
    <t>Johnny Ponder</t>
  </si>
  <si>
    <t>Bob White</t>
  </si>
  <si>
    <t>Tallapoosa</t>
  </si>
  <si>
    <t>Talmadge East</t>
  </si>
  <si>
    <t>Lee Hamilton</t>
  </si>
  <si>
    <t>Tony Harris</t>
  </si>
  <si>
    <t>Steve Robinson</t>
  </si>
  <si>
    <t>Charles Shaw</t>
  </si>
  <si>
    <t>John McKelvey</t>
  </si>
  <si>
    <t>Brad Thomas</t>
  </si>
  <si>
    <t>George Carleton, Jr.</t>
  </si>
  <si>
    <t>Joshua Garner</t>
  </si>
  <si>
    <t>Tuscaloosa</t>
  </si>
  <si>
    <t>Rob Robertson</t>
  </si>
  <si>
    <t>Edmund M. “Ted” Sexton, Sr.</t>
  </si>
  <si>
    <t>Walker</t>
  </si>
  <si>
    <t>Dayron Bridges</t>
  </si>
  <si>
    <t>John Mark Dutton</t>
  </si>
  <si>
    <t>A. Lee Tucker</t>
  </si>
  <si>
    <t>Steven Shaver</t>
  </si>
  <si>
    <t>Nick Smith</t>
  </si>
  <si>
    <t>James “Jim” Underwood</t>
  </si>
  <si>
    <t>Jason Adkins</t>
  </si>
  <si>
    <t>Joel Hagood</t>
  </si>
  <si>
    <t>Trent Kennedy</t>
  </si>
  <si>
    <t>David Miller</t>
  </si>
  <si>
    <t>Vonda Pate Beaty</t>
  </si>
  <si>
    <t>Bill Edd Gilbert</t>
  </si>
  <si>
    <t>Washington</t>
  </si>
  <si>
    <t>Wilcox</t>
  </si>
  <si>
    <t>Winston</t>
  </si>
  <si>
    <t>Steve Baldwin</t>
  </si>
  <si>
    <t>Wes Brown</t>
  </si>
  <si>
    <t>Bobby Everett</t>
  </si>
  <si>
    <t>David Cummings</t>
  </si>
  <si>
    <t>Bud Wilson</t>
  </si>
  <si>
    <t>Jimmy Madison</t>
  </si>
  <si>
    <t>Tommy Moore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</si>
</sst>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font>
      <sz val="10"/>
      <color indexed="8"/>
      <name val="Helvetica Neue"/>
    </font>
    <font>
      <sz val="12"/>
      <color indexed="8"/>
      <name val="Helvetica Neue"/>
    </font>
    <font>
      <sz val="14"/>
      <color indexed="8"/>
      <name val="Helvetica Neue"/>
    </font>
    <font>
      <u/>
      <sz val="12"/>
      <color indexed="11"/>
      <name val="Helvetica Neue"/>
    </font>
    <font>
      <b/>
      <sz val="10"/>
      <color indexed="8"/>
      <name val="Helvetica Neue"/>
    </font>
    <font>
      <strike/>
      <sz val="10"/>
      <color indexed="8"/>
      <name val="Helvetica Neue"/>
    </font>
    <font>
      <sz val="11"/>
      <color indexed="8"/>
      <name val="Helvetica Neue"/>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32">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3"/>
      </right>
      <top style="thin">
        <color indexed="13"/>
      </top>
      <bottom style="thin">
        <color indexed="15"/>
      </bottom>
      <diagonal/>
    </border>
    <border>
      <left style="thin">
        <color indexed="13"/>
      </left>
      <right style="thin">
        <color indexed="15"/>
      </right>
      <top style="thin">
        <color indexed="14"/>
      </top>
      <bottom style="thin">
        <color indexed="13"/>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thin">
        <color indexed="14"/>
      </top>
      <bottom style="thin">
        <color indexed="13"/>
      </bottom>
      <diagonal/>
    </border>
    <border>
      <left style="thin">
        <color indexed="15"/>
      </left>
      <right style="thin">
        <color indexed="13"/>
      </right>
      <top style="thin">
        <color indexed="14"/>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3"/>
      </top>
      <bottom style="thin">
        <color indexed="13"/>
      </bottom>
      <diagonal/>
    </border>
    <border>
      <left style="thin">
        <color indexed="15"/>
      </left>
      <right style="thin">
        <color indexed="13"/>
      </right>
      <top style="thin">
        <color indexed="13"/>
      </top>
      <bottom style="thin">
        <color indexed="13"/>
      </bottom>
      <diagonal/>
    </border>
    <border>
      <left style="thin">
        <color indexed="15"/>
      </left>
      <right style="thin">
        <color indexed="15"/>
      </right>
      <top style="thin">
        <color indexed="15"/>
      </top>
      <bottom/>
      <diagonal/>
    </border>
    <border>
      <left style="thin">
        <color indexed="15"/>
      </left>
      <right/>
      <top style="thin">
        <color indexed="13"/>
      </top>
      <bottom style="thin">
        <color indexed="13"/>
      </bottom>
      <diagonal/>
    </border>
    <border>
      <left/>
      <right/>
      <top/>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5"/>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5"/>
      </top>
      <bottom style="thin">
        <color indexed="15"/>
      </bottom>
      <diagonal/>
    </border>
    <border>
      <left style="thin">
        <color indexed="15"/>
      </left>
      <right style="thin">
        <color indexed="15"/>
      </right>
      <top/>
      <bottom style="thin">
        <color indexed="15"/>
      </bottom>
      <diagonal/>
    </border>
    <border>
      <left/>
      <right style="thin">
        <color indexed="15"/>
      </right>
      <top style="thin">
        <color indexed="13"/>
      </top>
      <bottom style="thin">
        <color indexed="13"/>
      </bottom>
      <diagonal/>
    </border>
    <border>
      <left style="thin">
        <color indexed="13"/>
      </left>
      <right/>
      <top style="thin">
        <color indexed="13"/>
      </top>
      <bottom style="thin">
        <color indexed="13"/>
      </bottom>
      <diagonal/>
    </border>
    <border>
      <left/>
      <right/>
      <top/>
      <bottom style="thin">
        <color indexed="15"/>
      </bottom>
      <diagonal/>
    </border>
    <border>
      <left style="thin">
        <color indexed="13"/>
      </left>
      <right style="thin">
        <color indexed="13"/>
      </right>
      <top/>
      <bottom style="thin">
        <color indexed="13"/>
      </bottom>
      <diagonal/>
    </border>
    <border>
      <left/>
      <right/>
      <top style="thin">
        <color indexed="15"/>
      </top>
      <bottom style="thin">
        <color indexed="15"/>
      </bottom>
      <diagonal/>
    </border>
    <border>
      <left/>
      <right/>
      <top style="thin">
        <color indexed="15"/>
      </top>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bottom/>
      <diagonal/>
    </border>
    <border>
      <left style="thin">
        <color indexed="13"/>
      </left>
      <right style="thin">
        <color indexed="13"/>
      </right>
      <top/>
      <bottom/>
      <diagonal/>
    </border>
    <border>
      <left style="thin">
        <color indexed="13"/>
      </left>
      <right style="thin">
        <color indexed="13"/>
      </right>
      <top style="thin">
        <color indexed="14"/>
      </top>
      <bottom style="thin">
        <color indexed="13"/>
      </bottom>
      <diagonal/>
    </border>
    <border>
      <left style="thin">
        <color indexed="14"/>
      </left>
      <right style="thin">
        <color indexed="13"/>
      </right>
      <top style="thin">
        <color indexed="15"/>
      </top>
      <bottom style="thin">
        <color indexed="15"/>
      </bottom>
      <diagonal/>
    </border>
    <border>
      <left style="thin">
        <color indexed="14"/>
      </left>
      <right style="thin">
        <color indexed="13"/>
      </right>
      <top style="thin">
        <color indexed="15"/>
      </top>
      <bottom/>
      <diagonal/>
    </border>
    <border>
      <left style="thin">
        <color indexed="13"/>
      </left>
      <right style="thin">
        <color indexed="13"/>
      </right>
      <top style="thin">
        <color indexed="15"/>
      </top>
      <bottom/>
      <diagonal/>
    </border>
  </borders>
  <cellStyleXfs count="1">
    <xf numFmtId="0" fontId="0" fillId="0" borderId="0" applyNumberFormat="0" applyFill="0" applyBorder="0" applyProtection="0">
      <alignment vertical="top" wrapText="1"/>
    </xf>
  </cellStyleXfs>
  <cellXfs count="146">
    <xf numFmtId="0" fontId="0" fillId="0" borderId="0" xfId="0" applyFont="1" applyAlignment="1">
      <alignment vertical="top" wrapText="1"/>
    </xf>
    <xf numFmtId="0" fontId="2" fillId="0" borderId="0" xfId="0" applyFont="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0" fillId="0" borderId="0" xfId="0" applyNumberFormat="1" applyFont="1" applyAlignment="1">
      <alignment vertical="top" wrapText="1"/>
    </xf>
    <xf numFmtId="0" fontId="4" fillId="4" borderId="1" xfId="0" applyFont="1" applyFill="1" applyBorder="1" applyAlignment="1">
      <alignment vertical="top" wrapText="1"/>
    </xf>
    <xf numFmtId="0" fontId="4" fillId="4" borderId="2" xfId="0" applyFont="1" applyFill="1" applyBorder="1" applyAlignment="1">
      <alignment vertical="top" wrapText="1"/>
    </xf>
    <xf numFmtId="0" fontId="4" fillId="5" borderId="3" xfId="0" applyFont="1" applyFill="1" applyBorder="1" applyAlignment="1">
      <alignment vertical="top" wrapText="1"/>
    </xf>
    <xf numFmtId="49" fontId="0" fillId="0" borderId="4" xfId="0" applyNumberFormat="1" applyFont="1" applyBorder="1" applyAlignment="1">
      <alignment vertical="top" wrapText="1"/>
    </xf>
    <xf numFmtId="0" fontId="0" fillId="6" borderId="5" xfId="0" applyFont="1" applyFill="1" applyBorder="1" applyAlignment="1">
      <alignment vertical="top" wrapText="1"/>
    </xf>
    <xf numFmtId="0" fontId="0" fillId="6" borderId="6" xfId="0" applyFont="1" applyFill="1" applyBorder="1" applyAlignment="1">
      <alignment vertical="top" wrapText="1"/>
    </xf>
    <xf numFmtId="0" fontId="4" fillId="5" borderId="7" xfId="0" applyFont="1" applyFill="1" applyBorder="1" applyAlignment="1">
      <alignment vertical="top" wrapText="1"/>
    </xf>
    <xf numFmtId="49" fontId="0" fillId="7" borderId="4" xfId="0" applyNumberFormat="1" applyFont="1" applyFill="1" applyBorder="1" applyAlignment="1">
      <alignment vertical="top" wrapText="1"/>
    </xf>
    <xf numFmtId="3" fontId="0" fillId="7" borderId="4" xfId="0" applyNumberFormat="1" applyFont="1" applyFill="1" applyBorder="1" applyAlignment="1">
      <alignment vertical="top" wrapText="1"/>
    </xf>
    <xf numFmtId="164" fontId="0" fillId="7" borderId="4" xfId="0" applyNumberFormat="1" applyFont="1" applyFill="1" applyBorder="1" applyAlignment="1">
      <alignment vertical="top" wrapText="1"/>
    </xf>
    <xf numFmtId="0" fontId="0" fillId="6" borderId="8" xfId="0" applyFont="1" applyFill="1" applyBorder="1" applyAlignment="1">
      <alignment vertical="top" wrapText="1"/>
    </xf>
    <xf numFmtId="0" fontId="0" fillId="6" borderId="9" xfId="0" applyFont="1" applyFill="1" applyBorder="1" applyAlignment="1">
      <alignment vertical="top" wrapText="1"/>
    </xf>
    <xf numFmtId="3" fontId="0" fillId="0" borderId="4" xfId="0" applyNumberFormat="1" applyFont="1" applyBorder="1" applyAlignment="1">
      <alignment vertical="top" wrapText="1"/>
    </xf>
    <xf numFmtId="164" fontId="0" fillId="0" borderId="4" xfId="0" applyNumberFormat="1" applyFont="1" applyBorder="1" applyAlignment="1">
      <alignment vertical="top" wrapText="1"/>
    </xf>
    <xf numFmtId="49" fontId="0" fillId="7" borderId="10" xfId="0" applyNumberFormat="1" applyFont="1" applyFill="1" applyBorder="1" applyAlignment="1">
      <alignment vertical="top" wrapText="1"/>
    </xf>
    <xf numFmtId="3" fontId="0" fillId="7" borderId="10" xfId="0" applyNumberFormat="1" applyFont="1" applyFill="1" applyBorder="1" applyAlignment="1">
      <alignment vertical="top" wrapText="1"/>
    </xf>
    <xf numFmtId="164" fontId="0" fillId="7" borderId="10" xfId="0" applyNumberFormat="1" applyFont="1" applyFill="1" applyBorder="1" applyAlignment="1">
      <alignment vertical="top" wrapText="1"/>
    </xf>
    <xf numFmtId="0" fontId="0" fillId="6" borderId="11" xfId="0" applyFont="1" applyFill="1" applyBorder="1" applyAlignment="1">
      <alignment vertical="top" wrapText="1"/>
    </xf>
    <xf numFmtId="0" fontId="0" fillId="6" borderId="12" xfId="0" applyFont="1" applyFill="1" applyBorder="1" applyAlignment="1">
      <alignment vertical="top" wrapText="1"/>
    </xf>
    <xf numFmtId="0" fontId="0" fillId="6" borderId="13" xfId="0" applyFont="1" applyFill="1" applyBorder="1" applyAlignment="1">
      <alignment vertical="top" wrapText="1"/>
    </xf>
    <xf numFmtId="0" fontId="0" fillId="6" borderId="14" xfId="0" applyFont="1" applyFill="1" applyBorder="1" applyAlignment="1">
      <alignment vertical="top" wrapText="1"/>
    </xf>
    <xf numFmtId="0" fontId="0" fillId="6" borderId="15" xfId="0" applyFont="1" applyFill="1" applyBorder="1" applyAlignment="1">
      <alignment vertical="top" wrapText="1"/>
    </xf>
    <xf numFmtId="0" fontId="0" fillId="6" borderId="16" xfId="0" applyFont="1" applyFill="1" applyBorder="1" applyAlignment="1">
      <alignment vertical="top" wrapText="1"/>
    </xf>
    <xf numFmtId="0" fontId="0" fillId="6" borderId="17" xfId="0" applyFont="1" applyFill="1" applyBorder="1" applyAlignment="1">
      <alignment vertical="top" wrapText="1"/>
    </xf>
    <xf numFmtId="0" fontId="0" fillId="6" borderId="7" xfId="0" applyFont="1" applyFill="1" applyBorder="1" applyAlignment="1">
      <alignment vertical="top" wrapText="1"/>
    </xf>
    <xf numFmtId="49" fontId="0" fillId="0" borderId="10" xfId="0" applyNumberFormat="1" applyFont="1" applyBorder="1" applyAlignment="1">
      <alignment vertical="top" wrapText="1"/>
    </xf>
    <xf numFmtId="3" fontId="0" fillId="0" borderId="10" xfId="0" applyNumberFormat="1" applyFont="1" applyBorder="1" applyAlignment="1">
      <alignment vertical="top" wrapText="1"/>
    </xf>
    <xf numFmtId="164" fontId="0" fillId="0" borderId="10" xfId="0" applyNumberFormat="1" applyFont="1" applyBorder="1" applyAlignment="1">
      <alignment vertical="top" wrapText="1"/>
    </xf>
    <xf numFmtId="49" fontId="5" fillId="7" borderId="4" xfId="0" applyNumberFormat="1" applyFont="1" applyFill="1" applyBorder="1" applyAlignment="1">
      <alignment vertical="top" wrapText="1"/>
    </xf>
    <xf numFmtId="3" fontId="5"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49" fontId="0" fillId="7" borderId="18" xfId="0" applyNumberFormat="1" applyFont="1" applyFill="1" applyBorder="1" applyAlignment="1">
      <alignment vertical="top" wrapText="1"/>
    </xf>
    <xf numFmtId="0" fontId="0" fillId="6" borderId="19" xfId="0" applyFont="1" applyFill="1" applyBorder="1" applyAlignment="1">
      <alignment vertical="top" wrapText="1"/>
    </xf>
    <xf numFmtId="49" fontId="0" fillId="0" borderId="18" xfId="0" applyNumberFormat="1" applyFont="1" applyBorder="1" applyAlignment="1">
      <alignment vertical="top" wrapText="1"/>
    </xf>
    <xf numFmtId="0" fontId="4" fillId="5" borderId="20" xfId="0" applyFont="1" applyFill="1" applyBorder="1" applyAlignment="1">
      <alignment vertical="top" wrapText="1"/>
    </xf>
    <xf numFmtId="0" fontId="0" fillId="7" borderId="4" xfId="0" applyNumberFormat="1" applyFont="1" applyFill="1" applyBorder="1" applyAlignment="1">
      <alignment vertical="top" wrapText="1"/>
    </xf>
    <xf numFmtId="0" fontId="0" fillId="6" borderId="20" xfId="0" applyFont="1" applyFill="1" applyBorder="1" applyAlignment="1">
      <alignment vertical="top" wrapText="1"/>
    </xf>
    <xf numFmtId="0" fontId="0" fillId="0" borderId="4" xfId="0" applyNumberFormat="1" applyFont="1" applyBorder="1" applyAlignment="1">
      <alignment vertical="top" wrapText="1"/>
    </xf>
    <xf numFmtId="0" fontId="0" fillId="6" borderId="21" xfId="0" applyFont="1" applyFill="1" applyBorder="1" applyAlignment="1">
      <alignment vertical="top" wrapText="1"/>
    </xf>
    <xf numFmtId="0" fontId="0" fillId="6" borderId="22" xfId="0" applyFont="1" applyFill="1" applyBorder="1" applyAlignment="1">
      <alignment vertical="top" wrapText="1"/>
    </xf>
    <xf numFmtId="0" fontId="0" fillId="6" borderId="23" xfId="0" applyFont="1" applyFill="1" applyBorder="1" applyAlignment="1">
      <alignment vertical="top" wrapText="1"/>
    </xf>
    <xf numFmtId="0" fontId="0" fillId="6" borderId="24" xfId="0" applyFont="1" applyFill="1" applyBorder="1" applyAlignment="1">
      <alignment vertical="top" wrapText="1"/>
    </xf>
    <xf numFmtId="0" fontId="4" fillId="6" borderId="17" xfId="0" applyFont="1" applyFill="1" applyBorder="1" applyAlignment="1">
      <alignment vertical="top" wrapText="1"/>
    </xf>
    <xf numFmtId="0" fontId="4" fillId="5" borderId="25" xfId="0" applyFont="1" applyFill="1" applyBorder="1" applyAlignment="1">
      <alignment vertical="top" wrapText="1"/>
    </xf>
    <xf numFmtId="0" fontId="0" fillId="6" borderId="26" xfId="0" applyFont="1" applyFill="1" applyBorder="1" applyAlignment="1">
      <alignment vertical="top" wrapText="1"/>
    </xf>
    <xf numFmtId="0" fontId="0" fillId="6" borderId="27" xfId="0" applyFont="1" applyFill="1" applyBorder="1" applyAlignment="1">
      <alignment vertical="top" wrapText="1"/>
    </xf>
    <xf numFmtId="49" fontId="5" fillId="0" borderId="4" xfId="0" applyNumberFormat="1" applyFont="1" applyBorder="1" applyAlignment="1">
      <alignment vertical="top" wrapText="1"/>
    </xf>
    <xf numFmtId="3" fontId="5" fillId="0" borderId="4" xfId="0" applyNumberFormat="1" applyFont="1" applyBorder="1" applyAlignment="1">
      <alignment vertical="top" wrapText="1"/>
    </xf>
    <xf numFmtId="164" fontId="5" fillId="0" borderId="4" xfId="0" applyNumberFormat="1" applyFont="1" applyBorder="1" applyAlignment="1">
      <alignment vertical="top" wrapText="1"/>
    </xf>
    <xf numFmtId="0" fontId="0" fillId="0" borderId="0" xfId="0" applyNumberFormat="1" applyFont="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28" xfId="0" applyFont="1" applyBorder="1" applyAlignment="1">
      <alignment vertical="top" wrapText="1"/>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16" xfId="0" applyFont="1" applyBorder="1" applyAlignment="1">
      <alignment vertical="top" wrapText="1"/>
    </xf>
    <xf numFmtId="0" fontId="0" fillId="0" borderId="29" xfId="0" applyFont="1" applyBorder="1" applyAlignment="1">
      <alignment vertical="top" wrapText="1"/>
    </xf>
    <xf numFmtId="0" fontId="0" fillId="0" borderId="17" xfId="0" applyFont="1" applyBorder="1" applyAlignment="1">
      <alignment vertical="top" wrapText="1"/>
    </xf>
    <xf numFmtId="0" fontId="0" fillId="0" borderId="7" xfId="0" applyFont="1" applyBorder="1" applyAlignment="1">
      <alignment vertical="top" wrapText="1"/>
    </xf>
    <xf numFmtId="0" fontId="0" fillId="0" borderId="15" xfId="0" applyFont="1" applyBorder="1" applyAlignment="1">
      <alignment vertical="top" wrapText="1"/>
    </xf>
    <xf numFmtId="0" fontId="0" fillId="0" borderId="23" xfId="0" applyFont="1" applyBorder="1" applyAlignment="1">
      <alignment vertical="top" wrapText="1"/>
    </xf>
    <xf numFmtId="0" fontId="0" fillId="0" borderId="14" xfId="0" applyFont="1" applyBorder="1" applyAlignment="1">
      <alignment vertical="top" wrapText="1"/>
    </xf>
    <xf numFmtId="0" fontId="0" fillId="0" borderId="30" xfId="0" applyFont="1" applyBorder="1" applyAlignment="1">
      <alignment vertical="top" wrapText="1"/>
    </xf>
    <xf numFmtId="0" fontId="0" fillId="0" borderId="31" xfId="0" applyFont="1" applyBorder="1" applyAlignment="1">
      <alignment vertical="top" wrapText="1"/>
    </xf>
    <xf numFmtId="0" fontId="0" fillId="0" borderId="26" xfId="0" applyFont="1" applyBorder="1" applyAlignment="1">
      <alignment vertical="top" wrapText="1"/>
    </xf>
    <xf numFmtId="0" fontId="0" fillId="0" borderId="27" xfId="0"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4" xfId="0"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49" fontId="6" fillId="0" borderId="4" xfId="0" applyNumberFormat="1"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4" fillId="0" borderId="17" xfId="0" applyFont="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1" fillId="0" borderId="0" xfId="0" applyFont="1" applyAlignment="1">
      <alignment horizontal="left" vertical="top" wrapText="1"/>
    </xf>
    <xf numFmtId="0" fontId="0" fillId="0" borderId="0" xfId="0" applyFont="1" applyAlignment="1">
      <alignment vertical="top" wrapText="1"/>
    </xf>
    <xf numFmtId="0" fontId="1" fillId="0" borderId="0" xfId="0" applyFont="1" applyAlignment="1">
      <alignment horizontal="center" vertical="center"/>
    </xf>
    <xf numFmtId="49" fontId="4" fillId="4" borderId="2" xfId="0" applyNumberFormat="1" applyFont="1" applyFill="1" applyBorder="1" applyAlignment="1">
      <alignment horizontal="center" vertical="top" wrapText="1"/>
    </xf>
    <xf numFmtId="0" fontId="4" fillId="4" borderId="2" xfId="0" applyFont="1" applyFill="1" applyBorder="1" applyAlignment="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DC0BF"/>
      <rgbColor rgb="FFA5A5A5"/>
      <rgbColor rgb="FF3F3F3F"/>
      <rgbColor rgb="FF515151"/>
      <rgbColor rgb="FFDBDBDB"/>
      <rgbColor rgb="FF919191"/>
      <rgbColor rgb="FFD5D5D5"/>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44"/>
  <sheetViews>
    <sheetView showGridLines="0" workbookViewId="0">
      <selection activeCell="D30" sqref="D30"/>
    </sheetView>
  </sheetViews>
  <sheetFormatPr defaultColWidth="10" defaultRowHeight="12.95" customHeight="1"/>
  <cols>
    <col min="1" max="1" width="2" customWidth="1"/>
    <col min="2" max="4" width="33.5703125" customWidth="1"/>
  </cols>
  <sheetData>
    <row r="3" spans="2:4" ht="50.1" customHeight="1">
      <c r="B3" s="141" t="s">
        <v>0</v>
      </c>
      <c r="C3" s="142"/>
      <c r="D3" s="142"/>
    </row>
    <row r="7" spans="2:4" ht="18">
      <c r="B7" s="1" t="s">
        <v>1</v>
      </c>
      <c r="C7" s="1" t="s">
        <v>2</v>
      </c>
      <c r="D7" s="1" t="s">
        <v>3</v>
      </c>
    </row>
    <row r="9" spans="2:4" ht="15">
      <c r="B9" s="2" t="s">
        <v>4</v>
      </c>
      <c r="C9" s="2"/>
      <c r="D9" s="2"/>
    </row>
    <row r="10" spans="2:4" ht="15">
      <c r="B10" s="3"/>
      <c r="C10" s="3" t="s">
        <v>5</v>
      </c>
      <c r="D10" s="4" t="s">
        <v>4</v>
      </c>
    </row>
    <row r="11" spans="2:4" ht="15">
      <c r="B11" s="2" t="s">
        <v>510</v>
      </c>
      <c r="C11" s="2"/>
      <c r="D11" s="2"/>
    </row>
    <row r="12" spans="2:4" ht="15">
      <c r="B12" s="3"/>
      <c r="C12" s="3" t="s">
        <v>5</v>
      </c>
      <c r="D12" s="4" t="s">
        <v>510</v>
      </c>
    </row>
    <row r="13" spans="2:4" ht="15">
      <c r="B13" s="2" t="s">
        <v>517</v>
      </c>
      <c r="C13" s="2"/>
      <c r="D13" s="2"/>
    </row>
    <row r="14" spans="2:4" ht="15">
      <c r="B14" s="3"/>
      <c r="C14" s="3" t="s">
        <v>5</v>
      </c>
      <c r="D14" s="4" t="s">
        <v>517</v>
      </c>
    </row>
    <row r="15" spans="2:4" ht="15">
      <c r="B15" s="2" t="s">
        <v>537</v>
      </c>
      <c r="C15" s="2"/>
      <c r="D15" s="2"/>
    </row>
    <row r="16" spans="2:4" ht="15">
      <c r="B16" s="3"/>
      <c r="C16" s="3" t="s">
        <v>5</v>
      </c>
      <c r="D16" s="4" t="s">
        <v>537</v>
      </c>
    </row>
    <row r="17" spans="2:4" ht="15">
      <c r="B17" s="2" t="s">
        <v>538</v>
      </c>
      <c r="C17" s="2"/>
      <c r="D17" s="2"/>
    </row>
    <row r="18" spans="2:4" ht="15">
      <c r="B18" s="3"/>
      <c r="C18" s="3" t="s">
        <v>5</v>
      </c>
      <c r="D18" s="4" t="s">
        <v>538</v>
      </c>
    </row>
    <row r="19" spans="2:4" ht="15">
      <c r="B19" s="2" t="s">
        <v>548</v>
      </c>
      <c r="C19" s="2"/>
      <c r="D19" s="2"/>
    </row>
    <row r="20" spans="2:4" ht="15">
      <c r="B20" s="3"/>
      <c r="C20" s="3" t="s">
        <v>5</v>
      </c>
      <c r="D20" s="4" t="s">
        <v>548</v>
      </c>
    </row>
    <row r="21" spans="2:4" ht="15">
      <c r="B21" s="2" t="s">
        <v>561</v>
      </c>
      <c r="C21" s="2"/>
      <c r="D21" s="2"/>
    </row>
    <row r="22" spans="2:4" ht="15">
      <c r="B22" s="3"/>
      <c r="C22" s="3" t="s">
        <v>5</v>
      </c>
      <c r="D22" s="4" t="s">
        <v>561</v>
      </c>
    </row>
    <row r="23" spans="2:4" ht="15">
      <c r="B23" s="2" t="s">
        <v>562</v>
      </c>
      <c r="C23" s="2"/>
      <c r="D23" s="2"/>
    </row>
    <row r="24" spans="2:4" ht="15">
      <c r="B24" s="3"/>
      <c r="C24" s="3" t="s">
        <v>5</v>
      </c>
      <c r="D24" s="4" t="s">
        <v>562</v>
      </c>
    </row>
    <row r="25" spans="2:4" ht="15">
      <c r="B25" s="2" t="s">
        <v>563</v>
      </c>
      <c r="C25" s="2"/>
      <c r="D25" s="2"/>
    </row>
    <row r="26" spans="2:4" ht="15">
      <c r="B26" s="3"/>
      <c r="C26" s="3" t="s">
        <v>5</v>
      </c>
      <c r="D26" s="4" t="s">
        <v>563</v>
      </c>
    </row>
    <row r="27" spans="2:4" ht="15">
      <c r="B27" s="2" t="s">
        <v>590</v>
      </c>
      <c r="C27" s="2"/>
      <c r="D27" s="2"/>
    </row>
    <row r="28" spans="2:4" ht="15">
      <c r="B28" s="3"/>
      <c r="C28" s="3" t="s">
        <v>5</v>
      </c>
      <c r="D28" s="4" t="s">
        <v>590</v>
      </c>
    </row>
    <row r="29" spans="2:4" ht="15">
      <c r="B29" s="2" t="s">
        <v>599</v>
      </c>
      <c r="C29" s="2"/>
      <c r="D29" s="2"/>
    </row>
    <row r="30" spans="2:4" ht="15">
      <c r="B30" s="3"/>
      <c r="C30" s="3" t="s">
        <v>5</v>
      </c>
      <c r="D30" s="4" t="s">
        <v>599</v>
      </c>
    </row>
    <row r="31" spans="2:4" ht="15">
      <c r="B31" s="2" t="s">
        <v>610</v>
      </c>
      <c r="C31" s="2"/>
      <c r="D31" s="2"/>
    </row>
    <row r="32" spans="2:4" ht="15">
      <c r="B32" s="3"/>
      <c r="C32" s="3" t="s">
        <v>5</v>
      </c>
      <c r="D32" s="4" t="s">
        <v>610</v>
      </c>
    </row>
    <row r="33" spans="2:4" ht="15">
      <c r="B33" s="2" t="s">
        <v>635</v>
      </c>
      <c r="C33" s="2"/>
      <c r="D33" s="2"/>
    </row>
    <row r="34" spans="2:4" ht="15">
      <c r="B34" s="3"/>
      <c r="C34" s="3" t="s">
        <v>5</v>
      </c>
      <c r="D34" s="4" t="s">
        <v>635</v>
      </c>
    </row>
    <row r="35" spans="2:4" ht="15">
      <c r="B35" s="2" t="s">
        <v>636</v>
      </c>
      <c r="C35" s="2"/>
      <c r="D35" s="2"/>
    </row>
    <row r="36" spans="2:4" ht="15">
      <c r="B36" s="3"/>
      <c r="C36" s="3" t="s">
        <v>5</v>
      </c>
      <c r="D36" s="4" t="s">
        <v>636</v>
      </c>
    </row>
    <row r="37" spans="2:4" ht="15">
      <c r="B37" s="2" t="s">
        <v>637</v>
      </c>
      <c r="C37" s="2"/>
      <c r="D37" s="2"/>
    </row>
    <row r="38" spans="2:4" ht="15">
      <c r="B38" s="3"/>
      <c r="C38" s="3" t="s">
        <v>5</v>
      </c>
      <c r="D38" s="4" t="s">
        <v>637</v>
      </c>
    </row>
    <row r="39" spans="2:4" ht="15">
      <c r="B39" s="2" t="s">
        <v>644</v>
      </c>
      <c r="C39" s="2"/>
      <c r="D39" s="2"/>
    </row>
    <row r="40" spans="2:4" ht="15">
      <c r="B40" s="3"/>
      <c r="C40" s="3" t="s">
        <v>5</v>
      </c>
      <c r="D40" s="4" t="s">
        <v>644</v>
      </c>
    </row>
    <row r="41" spans="2:4" ht="15">
      <c r="B41" s="2" t="s">
        <v>653</v>
      </c>
      <c r="C41" s="2"/>
      <c r="D41" s="2"/>
    </row>
    <row r="42" spans="2:4" ht="15">
      <c r="B42" s="3"/>
      <c r="C42" s="3" t="s">
        <v>5</v>
      </c>
      <c r="D42" s="4" t="s">
        <v>653</v>
      </c>
    </row>
    <row r="43" spans="2:4" ht="15">
      <c r="B43" s="2" t="s">
        <v>658</v>
      </c>
      <c r="C43" s="2"/>
      <c r="D43" s="2"/>
    </row>
    <row r="44" spans="2:4" ht="15">
      <c r="B44" s="3"/>
      <c r="C44" s="3" t="s">
        <v>5</v>
      </c>
      <c r="D44" s="4" t="s">
        <v>658</v>
      </c>
    </row>
    <row r="45" spans="2:4" ht="15">
      <c r="B45" s="2" t="s">
        <v>673</v>
      </c>
      <c r="C45" s="2"/>
      <c r="D45" s="2"/>
    </row>
    <row r="46" spans="2:4" ht="15">
      <c r="B46" s="3"/>
      <c r="C46" s="3" t="s">
        <v>5</v>
      </c>
      <c r="D46" s="4" t="s">
        <v>673</v>
      </c>
    </row>
    <row r="47" spans="2:4" ht="15">
      <c r="B47" s="2" t="s">
        <v>674</v>
      </c>
      <c r="C47" s="2"/>
      <c r="D47" s="2"/>
    </row>
    <row r="48" spans="2:4" ht="15">
      <c r="B48" s="3"/>
      <c r="C48" s="3" t="s">
        <v>5</v>
      </c>
      <c r="D48" s="4" t="s">
        <v>674</v>
      </c>
    </row>
    <row r="49" spans="2:4" ht="15">
      <c r="B49" s="2" t="s">
        <v>686</v>
      </c>
      <c r="C49" s="2"/>
      <c r="D49" s="2"/>
    </row>
    <row r="50" spans="2:4" ht="15">
      <c r="B50" s="3"/>
      <c r="C50" s="3" t="s">
        <v>5</v>
      </c>
      <c r="D50" s="4" t="s">
        <v>686</v>
      </c>
    </row>
    <row r="51" spans="2:4" ht="15">
      <c r="B51" s="2" t="s">
        <v>690</v>
      </c>
      <c r="C51" s="2"/>
      <c r="D51" s="2"/>
    </row>
    <row r="52" spans="2:4" ht="15">
      <c r="B52" s="3"/>
      <c r="C52" s="3" t="s">
        <v>5</v>
      </c>
      <c r="D52" s="4" t="s">
        <v>690</v>
      </c>
    </row>
    <row r="53" spans="2:4" ht="15">
      <c r="B53" s="2" t="s">
        <v>705</v>
      </c>
      <c r="C53" s="2"/>
      <c r="D53" s="2"/>
    </row>
    <row r="54" spans="2:4" ht="15">
      <c r="B54" s="3"/>
      <c r="C54" s="3" t="s">
        <v>5</v>
      </c>
      <c r="D54" s="4" t="s">
        <v>705</v>
      </c>
    </row>
    <row r="55" spans="2:4" ht="15">
      <c r="B55" s="2" t="s">
        <v>741</v>
      </c>
      <c r="C55" s="2"/>
      <c r="D55" s="2"/>
    </row>
    <row r="56" spans="2:4" ht="15">
      <c r="B56" s="3"/>
      <c r="C56" s="3" t="s">
        <v>5</v>
      </c>
      <c r="D56" s="4" t="s">
        <v>741</v>
      </c>
    </row>
    <row r="57" spans="2:4" ht="15">
      <c r="B57" s="2" t="s">
        <v>749</v>
      </c>
      <c r="C57" s="2"/>
      <c r="D57" s="2"/>
    </row>
    <row r="58" spans="2:4" ht="15">
      <c r="B58" s="3"/>
      <c r="C58" s="3" t="s">
        <v>5</v>
      </c>
      <c r="D58" s="4" t="s">
        <v>749</v>
      </c>
    </row>
    <row r="59" spans="2:4" ht="15">
      <c r="B59" s="2" t="s">
        <v>750</v>
      </c>
      <c r="C59" s="2"/>
      <c r="D59" s="2"/>
    </row>
    <row r="60" spans="2:4" ht="15">
      <c r="B60" s="3"/>
      <c r="C60" s="3" t="s">
        <v>5</v>
      </c>
      <c r="D60" s="4" t="s">
        <v>750</v>
      </c>
    </row>
    <row r="61" spans="2:4" ht="15">
      <c r="B61" s="2" t="s">
        <v>768</v>
      </c>
      <c r="C61" s="2"/>
      <c r="D61" s="2"/>
    </row>
    <row r="62" spans="2:4" ht="15">
      <c r="B62" s="3"/>
      <c r="C62" s="3" t="s">
        <v>5</v>
      </c>
      <c r="D62" s="4" t="s">
        <v>768</v>
      </c>
    </row>
    <row r="63" spans="2:4" ht="15">
      <c r="B63" s="2" t="s">
        <v>773</v>
      </c>
      <c r="C63" s="2"/>
      <c r="D63" s="2"/>
    </row>
    <row r="64" spans="2:4" ht="15">
      <c r="B64" s="3"/>
      <c r="C64" s="3" t="s">
        <v>5</v>
      </c>
      <c r="D64" s="4" t="s">
        <v>773</v>
      </c>
    </row>
    <row r="65" spans="2:4" ht="15">
      <c r="B65" s="2" t="s">
        <v>774</v>
      </c>
      <c r="C65" s="2"/>
      <c r="D65" s="2"/>
    </row>
    <row r="66" spans="2:4" ht="15">
      <c r="B66" s="3"/>
      <c r="C66" s="3" t="s">
        <v>5</v>
      </c>
      <c r="D66" s="4" t="s">
        <v>774</v>
      </c>
    </row>
    <row r="67" spans="2:4" ht="15">
      <c r="B67" s="2" t="s">
        <v>785</v>
      </c>
      <c r="C67" s="2"/>
      <c r="D67" s="2"/>
    </row>
    <row r="68" spans="2:4" ht="15">
      <c r="B68" s="3"/>
      <c r="C68" s="3" t="s">
        <v>5</v>
      </c>
      <c r="D68" s="4" t="s">
        <v>785</v>
      </c>
    </row>
    <row r="69" spans="2:4" ht="15">
      <c r="B69" s="2" t="s">
        <v>795</v>
      </c>
      <c r="C69" s="2"/>
      <c r="D69" s="2"/>
    </row>
    <row r="70" spans="2:4" ht="15">
      <c r="B70" s="3"/>
      <c r="C70" s="3" t="s">
        <v>5</v>
      </c>
      <c r="D70" s="4" t="s">
        <v>795</v>
      </c>
    </row>
    <row r="71" spans="2:4" ht="15">
      <c r="B71" s="2" t="s">
        <v>797</v>
      </c>
      <c r="C71" s="2"/>
      <c r="D71" s="2"/>
    </row>
    <row r="72" spans="2:4" ht="15">
      <c r="B72" s="3"/>
      <c r="C72" s="3" t="s">
        <v>5</v>
      </c>
      <c r="D72" s="4" t="s">
        <v>797</v>
      </c>
    </row>
    <row r="73" spans="2:4" ht="15">
      <c r="B73" s="2" t="s">
        <v>808</v>
      </c>
      <c r="C73" s="2"/>
      <c r="D73" s="2"/>
    </row>
    <row r="74" spans="2:4" ht="15">
      <c r="B74" s="3"/>
      <c r="C74" s="3" t="s">
        <v>5</v>
      </c>
      <c r="D74" s="4" t="s">
        <v>808</v>
      </c>
    </row>
    <row r="75" spans="2:4" ht="15">
      <c r="B75" s="2" t="s">
        <v>809</v>
      </c>
      <c r="C75" s="2"/>
      <c r="D75" s="2"/>
    </row>
    <row r="76" spans="2:4" ht="15">
      <c r="B76" s="3"/>
      <c r="C76" s="3" t="s">
        <v>5</v>
      </c>
      <c r="D76" s="4" t="s">
        <v>809</v>
      </c>
    </row>
    <row r="77" spans="2:4" ht="15">
      <c r="B77" s="2" t="s">
        <v>810</v>
      </c>
      <c r="C77" s="2"/>
      <c r="D77" s="2"/>
    </row>
    <row r="78" spans="2:4" ht="15">
      <c r="B78" s="3"/>
      <c r="C78" s="3" t="s">
        <v>5</v>
      </c>
      <c r="D78" s="4" t="s">
        <v>810</v>
      </c>
    </row>
    <row r="79" spans="2:4" ht="15">
      <c r="B79" s="2" t="s">
        <v>821</v>
      </c>
      <c r="C79" s="2"/>
      <c r="D79" s="2"/>
    </row>
    <row r="80" spans="2:4" ht="15">
      <c r="B80" s="3"/>
      <c r="C80" s="3" t="s">
        <v>5</v>
      </c>
      <c r="D80" s="4" t="s">
        <v>821</v>
      </c>
    </row>
    <row r="81" spans="2:4" ht="15">
      <c r="B81" s="2" t="s">
        <v>838</v>
      </c>
      <c r="C81" s="2"/>
      <c r="D81" s="2"/>
    </row>
    <row r="82" spans="2:4" ht="15">
      <c r="B82" s="3"/>
      <c r="C82" s="3" t="s">
        <v>5</v>
      </c>
      <c r="D82" s="4" t="s">
        <v>838</v>
      </c>
    </row>
    <row r="83" spans="2:4" ht="15">
      <c r="B83" s="2" t="s">
        <v>854</v>
      </c>
      <c r="C83" s="2"/>
      <c r="D83" s="2"/>
    </row>
    <row r="84" spans="2:4" ht="15">
      <c r="B84" s="3"/>
      <c r="C84" s="3" t="s">
        <v>5</v>
      </c>
      <c r="D84" s="4" t="s">
        <v>854</v>
      </c>
    </row>
    <row r="85" spans="2:4" ht="15">
      <c r="B85" s="2" t="s">
        <v>860</v>
      </c>
      <c r="C85" s="2"/>
      <c r="D85" s="2"/>
    </row>
    <row r="86" spans="2:4" ht="15">
      <c r="B86" s="3"/>
      <c r="C86" s="3" t="s">
        <v>5</v>
      </c>
      <c r="D86" s="4" t="s">
        <v>860</v>
      </c>
    </row>
    <row r="87" spans="2:4" ht="15">
      <c r="B87" s="2" t="s">
        <v>873</v>
      </c>
      <c r="C87" s="2"/>
      <c r="D87" s="2"/>
    </row>
    <row r="88" spans="2:4" ht="15">
      <c r="B88" s="3"/>
      <c r="C88" s="3" t="s">
        <v>5</v>
      </c>
      <c r="D88" s="4" t="s">
        <v>873</v>
      </c>
    </row>
    <row r="89" spans="2:4" ht="15">
      <c r="B89" s="2" t="s">
        <v>909</v>
      </c>
      <c r="C89" s="2"/>
      <c r="D89" s="2"/>
    </row>
    <row r="90" spans="2:4" ht="15">
      <c r="B90" s="3"/>
      <c r="C90" s="3" t="s">
        <v>5</v>
      </c>
      <c r="D90" s="4" t="s">
        <v>909</v>
      </c>
    </row>
    <row r="91" spans="2:4" ht="15">
      <c r="B91" s="2" t="s">
        <v>920</v>
      </c>
      <c r="C91" s="2"/>
      <c r="D91" s="2"/>
    </row>
    <row r="92" spans="2:4" ht="15">
      <c r="B92" s="3"/>
      <c r="C92" s="3" t="s">
        <v>5</v>
      </c>
      <c r="D92" s="4" t="s">
        <v>920</v>
      </c>
    </row>
    <row r="93" spans="2:4" ht="15">
      <c r="B93" s="2" t="s">
        <v>923</v>
      </c>
      <c r="C93" s="2"/>
      <c r="D93" s="2"/>
    </row>
    <row r="94" spans="2:4" ht="15">
      <c r="B94" s="3"/>
      <c r="C94" s="3" t="s">
        <v>5</v>
      </c>
      <c r="D94" s="4" t="s">
        <v>923</v>
      </c>
    </row>
    <row r="95" spans="2:4" ht="15">
      <c r="B95" s="2" t="s">
        <v>932</v>
      </c>
      <c r="C95" s="2"/>
      <c r="D95" s="2"/>
    </row>
    <row r="96" spans="2:4" ht="15">
      <c r="B96" s="3"/>
      <c r="C96" s="3" t="s">
        <v>5</v>
      </c>
      <c r="D96" s="4" t="s">
        <v>932</v>
      </c>
    </row>
    <row r="97" spans="2:4" ht="15">
      <c r="B97" s="2" t="s">
        <v>933</v>
      </c>
      <c r="C97" s="2"/>
      <c r="D97" s="2"/>
    </row>
    <row r="98" spans="2:4" ht="15">
      <c r="B98" s="3"/>
      <c r="C98" s="3" t="s">
        <v>5</v>
      </c>
      <c r="D98" s="4" t="s">
        <v>933</v>
      </c>
    </row>
    <row r="99" spans="2:4" ht="15">
      <c r="B99" s="2" t="s">
        <v>934</v>
      </c>
      <c r="C99" s="2"/>
      <c r="D99" s="2"/>
    </row>
    <row r="100" spans="2:4" ht="15">
      <c r="B100" s="3"/>
      <c r="C100" s="3" t="s">
        <v>5</v>
      </c>
      <c r="D100" s="4" t="s">
        <v>934</v>
      </c>
    </row>
    <row r="101" spans="2:4" ht="15">
      <c r="B101" s="2" t="s">
        <v>954</v>
      </c>
      <c r="C101" s="2"/>
      <c r="D101" s="2"/>
    </row>
    <row r="102" spans="2:4" ht="15">
      <c r="B102" s="3"/>
      <c r="C102" s="3" t="s">
        <v>5</v>
      </c>
      <c r="D102" s="4" t="s">
        <v>954</v>
      </c>
    </row>
    <row r="103" spans="2:4" ht="15">
      <c r="B103" s="2" t="s">
        <v>955</v>
      </c>
      <c r="C103" s="2"/>
      <c r="D103" s="2"/>
    </row>
    <row r="104" spans="2:4" ht="15">
      <c r="B104" s="3"/>
      <c r="C104" s="3" t="s">
        <v>5</v>
      </c>
      <c r="D104" s="4" t="s">
        <v>955</v>
      </c>
    </row>
    <row r="105" spans="2:4" ht="15">
      <c r="B105" s="2" t="s">
        <v>982</v>
      </c>
      <c r="C105" s="2"/>
      <c r="D105" s="2"/>
    </row>
    <row r="106" spans="2:4" ht="15">
      <c r="B106" s="3"/>
      <c r="C106" s="3" t="s">
        <v>5</v>
      </c>
      <c r="D106" s="4" t="s">
        <v>982</v>
      </c>
    </row>
    <row r="107" spans="2:4" ht="15">
      <c r="B107" s="2" t="s">
        <v>993</v>
      </c>
      <c r="C107" s="2"/>
      <c r="D107" s="2"/>
    </row>
    <row r="108" spans="2:4" ht="15">
      <c r="B108" s="3"/>
      <c r="C108" s="3" t="s">
        <v>5</v>
      </c>
      <c r="D108" s="4" t="s">
        <v>993</v>
      </c>
    </row>
    <row r="109" spans="2:4" ht="15">
      <c r="B109" s="2" t="s">
        <v>998</v>
      </c>
      <c r="C109" s="2"/>
      <c r="D109" s="2"/>
    </row>
    <row r="110" spans="2:4" ht="15">
      <c r="B110" s="3"/>
      <c r="C110" s="3" t="s">
        <v>5</v>
      </c>
      <c r="D110" s="4" t="s">
        <v>998</v>
      </c>
    </row>
    <row r="111" spans="2:4" ht="15">
      <c r="B111" s="2" t="s">
        <v>999</v>
      </c>
      <c r="C111" s="2"/>
      <c r="D111" s="2"/>
    </row>
    <row r="112" spans="2:4" ht="15">
      <c r="B112" s="3"/>
      <c r="C112" s="3" t="s">
        <v>5</v>
      </c>
      <c r="D112" s="4" t="s">
        <v>999</v>
      </c>
    </row>
    <row r="113" spans="2:4" ht="15">
      <c r="B113" s="2" t="s">
        <v>1004</v>
      </c>
      <c r="C113" s="2"/>
      <c r="D113" s="2"/>
    </row>
    <row r="114" spans="2:4" ht="15">
      <c r="B114" s="3"/>
      <c r="C114" s="3" t="s">
        <v>5</v>
      </c>
      <c r="D114" s="4" t="s">
        <v>1004</v>
      </c>
    </row>
    <row r="115" spans="2:4" ht="15">
      <c r="B115" s="2" t="s">
        <v>1017</v>
      </c>
      <c r="C115" s="2"/>
      <c r="D115" s="2"/>
    </row>
    <row r="116" spans="2:4" ht="15">
      <c r="B116" s="3"/>
      <c r="C116" s="3" t="s">
        <v>5</v>
      </c>
      <c r="D116" s="4" t="s">
        <v>1017</v>
      </c>
    </row>
    <row r="117" spans="2:4" ht="15">
      <c r="B117" s="2" t="s">
        <v>1018</v>
      </c>
      <c r="C117" s="2"/>
      <c r="D117" s="2"/>
    </row>
    <row r="118" spans="2:4" ht="15">
      <c r="B118" s="3"/>
      <c r="C118" s="3" t="s">
        <v>5</v>
      </c>
      <c r="D118" s="4" t="s">
        <v>1018</v>
      </c>
    </row>
    <row r="119" spans="2:4" ht="15">
      <c r="B119" s="2" t="s">
        <v>1027</v>
      </c>
      <c r="C119" s="2"/>
      <c r="D119" s="2"/>
    </row>
    <row r="120" spans="2:4" ht="15">
      <c r="B120" s="3"/>
      <c r="C120" s="3" t="s">
        <v>5</v>
      </c>
      <c r="D120" s="4" t="s">
        <v>1027</v>
      </c>
    </row>
    <row r="121" spans="2:4" ht="15">
      <c r="B121" s="2" t="s">
        <v>1033</v>
      </c>
      <c r="C121" s="2"/>
      <c r="D121" s="2"/>
    </row>
    <row r="122" spans="2:4" ht="15">
      <c r="B122" s="3"/>
      <c r="C122" s="3" t="s">
        <v>5</v>
      </c>
      <c r="D122" s="4" t="s">
        <v>1033</v>
      </c>
    </row>
    <row r="123" spans="2:4" ht="15">
      <c r="B123" s="2" t="s">
        <v>1042</v>
      </c>
      <c r="C123" s="2"/>
      <c r="D123" s="2"/>
    </row>
    <row r="124" spans="2:4" ht="15">
      <c r="B124" s="3"/>
      <c r="C124" s="3" t="s">
        <v>5</v>
      </c>
      <c r="D124" s="4" t="s">
        <v>1042</v>
      </c>
    </row>
    <row r="125" spans="2:4" ht="15">
      <c r="B125" s="2" t="s">
        <v>1043</v>
      </c>
      <c r="C125" s="2"/>
      <c r="D125" s="2"/>
    </row>
    <row r="126" spans="2:4" ht="15">
      <c r="B126" s="3"/>
      <c r="C126" s="3" t="s">
        <v>5</v>
      </c>
      <c r="D126" s="4" t="s">
        <v>1043</v>
      </c>
    </row>
    <row r="127" spans="2:4" ht="15">
      <c r="B127" s="2" t="s">
        <v>1051</v>
      </c>
      <c r="C127" s="2"/>
      <c r="D127" s="2"/>
    </row>
    <row r="128" spans="2:4" ht="15">
      <c r="B128" s="3"/>
      <c r="C128" s="3" t="s">
        <v>5</v>
      </c>
      <c r="D128" s="4" t="s">
        <v>1051</v>
      </c>
    </row>
    <row r="129" spans="2:4" ht="15">
      <c r="B129" s="2" t="s">
        <v>1065</v>
      </c>
      <c r="C129" s="2"/>
      <c r="D129" s="2"/>
    </row>
    <row r="130" spans="2:4" ht="15">
      <c r="B130" s="3"/>
      <c r="C130" s="3" t="s">
        <v>5</v>
      </c>
      <c r="D130" s="4" t="s">
        <v>1065</v>
      </c>
    </row>
    <row r="131" spans="2:4" ht="15">
      <c r="B131" s="2" t="s">
        <v>1066</v>
      </c>
      <c r="C131" s="2"/>
      <c r="D131" s="2"/>
    </row>
    <row r="132" spans="2:4" ht="15">
      <c r="B132" s="3"/>
      <c r="C132" s="3" t="s">
        <v>5</v>
      </c>
      <c r="D132" s="4" t="s">
        <v>1066</v>
      </c>
    </row>
    <row r="133" spans="2:4" ht="15">
      <c r="B133" s="2" t="s">
        <v>1073</v>
      </c>
      <c r="C133" s="2"/>
      <c r="D133" s="2"/>
    </row>
    <row r="134" spans="2:4" ht="15">
      <c r="B134" s="3"/>
      <c r="C134" s="3" t="s">
        <v>5</v>
      </c>
      <c r="D134" s="4" t="s">
        <v>1073</v>
      </c>
    </row>
    <row r="135" spans="2:4" ht="15">
      <c r="B135" s="2" t="s">
        <v>1083</v>
      </c>
      <c r="C135" s="2"/>
      <c r="D135" s="2"/>
    </row>
    <row r="136" spans="2:4" ht="15">
      <c r="B136" s="3"/>
      <c r="C136" s="3" t="s">
        <v>5</v>
      </c>
      <c r="D136" s="4" t="s">
        <v>1083</v>
      </c>
    </row>
    <row r="137" spans="2:4" ht="15">
      <c r="B137" s="2" t="s">
        <v>1086</v>
      </c>
      <c r="C137" s="2"/>
      <c r="D137" s="2"/>
    </row>
    <row r="138" spans="2:4" ht="15">
      <c r="B138" s="3"/>
      <c r="C138" s="3" t="s">
        <v>5</v>
      </c>
      <c r="D138" s="4" t="s">
        <v>1086</v>
      </c>
    </row>
    <row r="139" spans="2:4" ht="15">
      <c r="B139" s="2" t="s">
        <v>1099</v>
      </c>
      <c r="C139" s="2"/>
      <c r="D139" s="2"/>
    </row>
    <row r="140" spans="2:4" ht="15">
      <c r="B140" s="3"/>
      <c r="C140" s="3" t="s">
        <v>5</v>
      </c>
      <c r="D140" s="4" t="s">
        <v>1099</v>
      </c>
    </row>
    <row r="141" spans="2:4" ht="15">
      <c r="B141" s="2" t="s">
        <v>1100</v>
      </c>
      <c r="C141" s="2"/>
      <c r="D141" s="2"/>
    </row>
    <row r="142" spans="2:4" ht="15">
      <c r="B142" s="3"/>
      <c r="C142" s="3" t="s">
        <v>5</v>
      </c>
      <c r="D142" s="4" t="s">
        <v>1100</v>
      </c>
    </row>
    <row r="143" spans="2:4" ht="15">
      <c r="B143" s="2" t="s">
        <v>1101</v>
      </c>
      <c r="C143" s="2"/>
      <c r="D143" s="2"/>
    </row>
    <row r="144" spans="2:4" ht="15">
      <c r="B144" s="3"/>
      <c r="C144" s="3" t="s">
        <v>5</v>
      </c>
      <c r="D144" s="4" t="s">
        <v>1101</v>
      </c>
    </row>
  </sheetData>
  <mergeCells count="1">
    <mergeCell ref="B3:D3"/>
  </mergeCells>
  <hyperlinks>
    <hyperlink ref="D10" location="'Summary'!R2C1" display="Summary"/>
    <hyperlink ref="D12" location="'Autauga'!R2C1" display="Autauga"/>
    <hyperlink ref="D14" location="'Baldwin'!R2C1" display="Baldwin"/>
    <hyperlink ref="D16" location="'Barbour'!R2C1" display="Barbour"/>
    <hyperlink ref="D18" location="'Bibb'!R2C1" display="Bibb"/>
    <hyperlink ref="D20" location="'Blount'!R2C1" display="Blount"/>
    <hyperlink ref="D22" location="'Bullock'!R2C1" display="Bullock"/>
    <hyperlink ref="D24" location="'Butler'!R2C1" display="Butler"/>
    <hyperlink ref="D26" location="'Calhoun'!R2C1" display="Calhoun"/>
    <hyperlink ref="D28" location="'Chambers'!R2C1" display="Chambers"/>
    <hyperlink ref="D30" location="'Cherokee'!R2C1" display="Cherokee"/>
    <hyperlink ref="D32" location="'Chilton'!R2C1" display="Chilton"/>
    <hyperlink ref="D34" location="'Choctaw'!R2C1" display="Choctaw"/>
    <hyperlink ref="D36" location="'Clarke'!R2C1" display="Clarke"/>
    <hyperlink ref="D38" location="'Clay'!R2C1" display="Clay"/>
    <hyperlink ref="D40" location="'Cleburne'!R2C1" display="Cleburne"/>
    <hyperlink ref="D42" location="'Coffee'!R2C1" display="Coffee"/>
    <hyperlink ref="D44" location="'Colbert'!R2C1" display="Colbert"/>
    <hyperlink ref="D46" location="'Conecuh'!R2C1" display="Conecuh"/>
    <hyperlink ref="D48" location="'Coosa'!R2C1" display="Coosa"/>
    <hyperlink ref="D50" location="'Covington'!R2C1" display="Covington"/>
    <hyperlink ref="D52" location="'Crenshaw'!R2C1" display="Crenshaw"/>
    <hyperlink ref="D54" location="'Cullman'!R2C1" display="Cullman"/>
    <hyperlink ref="D56" location="'Dale'!R2C1" display="Dale"/>
    <hyperlink ref="D58" location="'Dallas'!R2C1" display="Dallas"/>
    <hyperlink ref="D60" location="'DeKalb'!R2C1" display="DeKalb"/>
    <hyperlink ref="D62" location="'Elmore'!R2C1" display="Elmore"/>
    <hyperlink ref="D64" location="'Escambia'!R2C1" display="Escambia"/>
    <hyperlink ref="D66" location="'Etowah'!R2C1" display="Etowah"/>
    <hyperlink ref="D68" location="'Fayette'!R2C1" display="Fayette"/>
    <hyperlink ref="D70" location="'Franklin'!R2C1" display="Franklin"/>
    <hyperlink ref="D72" location="'Geneva'!R2C1" display="Geneva"/>
    <hyperlink ref="D74" location="'Greene'!R2C1" display="Greene"/>
    <hyperlink ref="D76" location="'Hale'!R2C1" display="Hale"/>
    <hyperlink ref="D78" location="'Henry'!R2C1" display="Henry"/>
    <hyperlink ref="D80" location="'Houston'!R2C1" display="Houston"/>
    <hyperlink ref="D82" location="'Jackson'!R2C1" display="Jackson"/>
    <hyperlink ref="D84" location="'Jefferson'!R2C1" display="Jefferson"/>
    <hyperlink ref="D86" location="'Lamar'!R2C1" display="Lamar"/>
    <hyperlink ref="D88" location="'Lauderdale'!R2C1" display="Lauderdale"/>
    <hyperlink ref="D90" location="'Lawrence'!R2C1" display="Lawrence"/>
    <hyperlink ref="D92" location="'Lee'!R2C1" display="Lee"/>
    <hyperlink ref="D94" location="'Limestone'!R2C1" display="Limestone"/>
    <hyperlink ref="D96" location="'Lowndes'!R2C1" display="Lowndes"/>
    <hyperlink ref="D98" location="'Macon'!R2C1" display="Macon"/>
    <hyperlink ref="D100" location="'Madison'!R2C1" display="Madison"/>
    <hyperlink ref="D102" location="'Marengo'!R2C1" display="Marengo"/>
    <hyperlink ref="D104" location="'Marion'!R2C1" display="Marion"/>
    <hyperlink ref="D106" location="'Marshall'!R2C1" display="Marshall"/>
    <hyperlink ref="D108" location="'Mobile'!R2C1" display="Mobile"/>
    <hyperlink ref="D110" location="'Monroe'!R2C1" display="Monroe"/>
    <hyperlink ref="D112" location="'Montgomery'!R2C1" display="Montgomery"/>
    <hyperlink ref="D114" location="'Morgan'!R2C1" display="Morgan"/>
    <hyperlink ref="D116" location="'Perry'!R2C1" display="Perry"/>
    <hyperlink ref="D118" location="'Pickens'!R2C1" display="Pickens"/>
    <hyperlink ref="D120" location="'Pike'!R2C1" display="Pike"/>
    <hyperlink ref="D122" location="'Randolph'!R2C1" display="Randolph"/>
    <hyperlink ref="D124" location="'Russell'!R2C1" display="Russell"/>
    <hyperlink ref="D126" location="'St. Clair'!R2C1" display="St. Clair"/>
    <hyperlink ref="D128" location="'Shelby'!R2C1" display="Shelby"/>
    <hyperlink ref="D130" location="'Sumter'!R2C1" display="Sumter"/>
    <hyperlink ref="D132" location="'Talladega'!R2C1" display="Talladega"/>
    <hyperlink ref="D134" location="'Tallapoosa'!R2C1" display="Tallapoosa"/>
    <hyperlink ref="D136" location="'Tuscaloosa'!R2C1" display="Tuscaloosa"/>
    <hyperlink ref="D138" location="'Walker'!R2C1" display="Walker"/>
    <hyperlink ref="D140" location="'Washington'!R2C1" display="Washington"/>
    <hyperlink ref="D142" location="'Wilcox'!R2C1" display="Wilcox"/>
    <hyperlink ref="D144" location="'Winston'!R2C1" display="Winst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9"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180</v>
      </c>
      <c r="G3" s="9" t="s">
        <v>16</v>
      </c>
      <c r="H3" s="9" t="s">
        <v>17</v>
      </c>
      <c r="I3" s="56"/>
      <c r="J3" s="9" t="s">
        <v>539</v>
      </c>
      <c r="K3" s="9" t="s">
        <v>16</v>
      </c>
      <c r="L3" s="9" t="s">
        <v>17</v>
      </c>
      <c r="M3" s="56"/>
      <c r="N3" s="9" t="s">
        <v>61</v>
      </c>
      <c r="O3" s="9" t="s">
        <v>16</v>
      </c>
      <c r="P3" s="9" t="s">
        <v>17</v>
      </c>
      <c r="Q3" s="57"/>
    </row>
    <row r="4" spans="1:17" ht="20.65" customHeight="1">
      <c r="A4" s="12"/>
      <c r="B4" s="9" t="s">
        <v>27</v>
      </c>
      <c r="C4" s="18">
        <v>1943</v>
      </c>
      <c r="D4" s="19">
        <f>C4/C9</f>
        <v>0.13736302580417109</v>
      </c>
      <c r="E4" s="59"/>
      <c r="F4" s="9" t="s">
        <v>186</v>
      </c>
      <c r="G4" s="18">
        <v>7200</v>
      </c>
      <c r="H4" s="19">
        <f>G4/G6</f>
        <v>0.51787384017837879</v>
      </c>
      <c r="I4" s="59"/>
      <c r="J4" s="9" t="s">
        <v>564</v>
      </c>
      <c r="K4" s="18">
        <v>887</v>
      </c>
      <c r="L4" s="19">
        <f>K4/K7</f>
        <v>0.24652584769316288</v>
      </c>
      <c r="M4" s="59"/>
      <c r="N4" s="9" t="s">
        <v>67</v>
      </c>
      <c r="O4" s="18">
        <v>4762</v>
      </c>
      <c r="P4" s="19">
        <f>O4/O7</f>
        <v>0.50632642211589585</v>
      </c>
      <c r="Q4" s="60"/>
    </row>
    <row r="5" spans="1:17" ht="20.65" customHeight="1">
      <c r="A5" s="12"/>
      <c r="B5" s="9" t="s">
        <v>37</v>
      </c>
      <c r="C5" s="18">
        <v>2450</v>
      </c>
      <c r="D5" s="19">
        <f>C5/C9</f>
        <v>0.17320607988688583</v>
      </c>
      <c r="E5" s="59"/>
      <c r="F5" s="9" t="s">
        <v>193</v>
      </c>
      <c r="G5" s="18">
        <v>6703</v>
      </c>
      <c r="H5" s="19">
        <f>G5/G6</f>
        <v>0.48212615982162121</v>
      </c>
      <c r="I5" s="59"/>
      <c r="J5" s="9" t="s">
        <v>565</v>
      </c>
      <c r="K5" s="18">
        <v>1602</v>
      </c>
      <c r="L5" s="19">
        <f>K5/K7</f>
        <v>0.44524735964424678</v>
      </c>
      <c r="M5" s="59"/>
      <c r="N5" s="9" t="s">
        <v>74</v>
      </c>
      <c r="O5" s="18">
        <v>1586</v>
      </c>
      <c r="P5" s="19">
        <f>O5/O7</f>
        <v>0.16863370547581075</v>
      </c>
      <c r="Q5" s="60"/>
    </row>
    <row r="6" spans="1:17" ht="20.65" customHeight="1">
      <c r="A6" s="12"/>
      <c r="B6" s="9" t="s">
        <v>47</v>
      </c>
      <c r="C6" s="18">
        <v>354</v>
      </c>
      <c r="D6" s="19">
        <f>C6/C9</f>
        <v>2.5026511134676563E-2</v>
      </c>
      <c r="E6" s="59"/>
      <c r="F6" s="9" t="s">
        <v>50</v>
      </c>
      <c r="G6" s="18">
        <f>SUM(G4:G5)</f>
        <v>13903</v>
      </c>
      <c r="H6" s="19">
        <f>SUM(H4:H5)</f>
        <v>1</v>
      </c>
      <c r="I6" s="59"/>
      <c r="J6" s="9" t="s">
        <v>566</v>
      </c>
      <c r="K6" s="18">
        <v>1109</v>
      </c>
      <c r="L6" s="19">
        <f>K6/K7</f>
        <v>0.30822679266259034</v>
      </c>
      <c r="M6" s="59"/>
      <c r="N6" s="9" t="s">
        <v>80</v>
      </c>
      <c r="O6" s="18">
        <v>3057</v>
      </c>
      <c r="P6" s="19">
        <f>O6/O7</f>
        <v>0.32503987240829346</v>
      </c>
      <c r="Q6" s="60"/>
    </row>
    <row r="7" spans="1:17" ht="20.65" customHeight="1">
      <c r="A7" s="12"/>
      <c r="B7" s="9" t="s">
        <v>52</v>
      </c>
      <c r="C7" s="18">
        <v>9295</v>
      </c>
      <c r="D7" s="19">
        <f>C7/C9</f>
        <v>0.65712265818310356</v>
      </c>
      <c r="E7" s="60"/>
      <c r="F7" s="63"/>
      <c r="G7" s="63"/>
      <c r="H7" s="63"/>
      <c r="I7" s="64"/>
      <c r="J7" s="9" t="s">
        <v>50</v>
      </c>
      <c r="K7" s="18">
        <f>SUM(K4:K6)</f>
        <v>3598</v>
      </c>
      <c r="L7" s="19">
        <f>SUM(L4:L6)</f>
        <v>1</v>
      </c>
      <c r="M7" s="59"/>
      <c r="N7" s="9" t="s">
        <v>50</v>
      </c>
      <c r="O7" s="18">
        <f>SUM(O4:O6)</f>
        <v>9405</v>
      </c>
      <c r="P7" s="19">
        <f>SUM(P4:P6)</f>
        <v>1</v>
      </c>
      <c r="Q7" s="60"/>
    </row>
    <row r="8" spans="1:17" ht="20.65" customHeight="1">
      <c r="A8" s="12"/>
      <c r="B8" s="9" t="s">
        <v>55</v>
      </c>
      <c r="C8" s="18">
        <v>103</v>
      </c>
      <c r="D8" s="19">
        <f>C8/C9</f>
        <v>7.2817249911629554E-3</v>
      </c>
      <c r="E8" s="59"/>
      <c r="F8" s="9" t="s">
        <v>347</v>
      </c>
      <c r="G8" s="9" t="s">
        <v>16</v>
      </c>
      <c r="H8" s="9" t="s">
        <v>17</v>
      </c>
      <c r="I8" s="60"/>
      <c r="J8" s="63"/>
      <c r="K8" s="63"/>
      <c r="L8" s="63"/>
      <c r="M8" s="61"/>
      <c r="N8" s="63"/>
      <c r="O8" s="63"/>
      <c r="P8" s="63"/>
      <c r="Q8" s="61"/>
    </row>
    <row r="9" spans="1:17" ht="32.65" customHeight="1">
      <c r="A9" s="12"/>
      <c r="B9" s="9" t="s">
        <v>50</v>
      </c>
      <c r="C9" s="18">
        <f>SUM(C4:C8)</f>
        <v>14145</v>
      </c>
      <c r="D9" s="19">
        <f>SUM(D4:D8)</f>
        <v>1</v>
      </c>
      <c r="E9" s="59"/>
      <c r="F9" s="9" t="s">
        <v>349</v>
      </c>
      <c r="G9" s="43">
        <v>340</v>
      </c>
      <c r="H9" s="19">
        <f>G9/G11</f>
        <v>0.5255023183925811</v>
      </c>
      <c r="I9" s="59"/>
      <c r="J9" s="9" t="s">
        <v>567</v>
      </c>
      <c r="K9" s="9" t="s">
        <v>16</v>
      </c>
      <c r="L9" s="9" t="s">
        <v>17</v>
      </c>
      <c r="M9" s="59"/>
      <c r="N9" s="9" t="s">
        <v>95</v>
      </c>
      <c r="O9" s="9" t="s">
        <v>16</v>
      </c>
      <c r="P9" s="9" t="s">
        <v>17</v>
      </c>
      <c r="Q9" s="60"/>
    </row>
    <row r="10" spans="1:17" ht="20.65" customHeight="1">
      <c r="A10" s="49"/>
      <c r="B10" s="62"/>
      <c r="C10" s="63"/>
      <c r="D10" s="63"/>
      <c r="E10" s="64"/>
      <c r="F10" s="9" t="s">
        <v>351</v>
      </c>
      <c r="G10" s="18">
        <v>307</v>
      </c>
      <c r="H10" s="19">
        <f>G10/G11</f>
        <v>0.47449768160741884</v>
      </c>
      <c r="I10" s="59"/>
      <c r="J10" s="9" t="s">
        <v>568</v>
      </c>
      <c r="K10" s="43">
        <v>1518</v>
      </c>
      <c r="L10" s="19">
        <f>K10/K12</f>
        <v>0.5083724045545881</v>
      </c>
      <c r="M10" s="59"/>
      <c r="N10" s="9" t="s">
        <v>101</v>
      </c>
      <c r="O10" s="18">
        <v>5733</v>
      </c>
      <c r="P10" s="19">
        <f>O10/O12</f>
        <v>0.63145720894371626</v>
      </c>
      <c r="Q10" s="60"/>
    </row>
    <row r="11" spans="1:17" ht="20.65" customHeight="1">
      <c r="A11" s="12"/>
      <c r="B11" s="9" t="s">
        <v>75</v>
      </c>
      <c r="C11" s="9" t="s">
        <v>16</v>
      </c>
      <c r="D11" s="9" t="s">
        <v>17</v>
      </c>
      <c r="E11" s="59"/>
      <c r="F11" s="9" t="s">
        <v>50</v>
      </c>
      <c r="G11" s="18">
        <f>SUM(G9:G10)</f>
        <v>647</v>
      </c>
      <c r="H11" s="19">
        <f>SUM(H9:H10)</f>
        <v>1</v>
      </c>
      <c r="I11" s="59"/>
      <c r="J11" s="9" t="s">
        <v>569</v>
      </c>
      <c r="K11" s="18">
        <v>1468</v>
      </c>
      <c r="L11" s="19">
        <f>K11/K12</f>
        <v>0.4916275954454119</v>
      </c>
      <c r="M11" s="59"/>
      <c r="N11" s="9" t="s">
        <v>107</v>
      </c>
      <c r="O11" s="18">
        <v>3346</v>
      </c>
      <c r="P11" s="19">
        <f>O11/O12</f>
        <v>0.36854279105628374</v>
      </c>
      <c r="Q11" s="60"/>
    </row>
    <row r="12" spans="1:17" ht="20.65" customHeight="1">
      <c r="A12" s="12"/>
      <c r="B12" s="9" t="s">
        <v>81</v>
      </c>
      <c r="C12" s="18">
        <v>5037</v>
      </c>
      <c r="D12" s="19">
        <f>C12/C15</f>
        <v>0.38515063465361676</v>
      </c>
      <c r="E12" s="60"/>
      <c r="F12" s="63"/>
      <c r="G12" s="63"/>
      <c r="H12" s="63"/>
      <c r="I12" s="64"/>
      <c r="J12" s="9" t="s">
        <v>50</v>
      </c>
      <c r="K12" s="18">
        <f>SUM(K10:K11)</f>
        <v>2986</v>
      </c>
      <c r="L12" s="19">
        <f>SUM(L10:L11)</f>
        <v>1</v>
      </c>
      <c r="M12" s="59"/>
      <c r="N12" s="9" t="s">
        <v>50</v>
      </c>
      <c r="O12" s="18">
        <f>SUM(O10:O11)</f>
        <v>9079</v>
      </c>
      <c r="P12" s="19">
        <f>SUM(P10:P11)</f>
        <v>1</v>
      </c>
      <c r="Q12" s="60"/>
    </row>
    <row r="13" spans="1:17" ht="32.65" customHeight="1">
      <c r="A13" s="12"/>
      <c r="B13" s="9" t="s">
        <v>85</v>
      </c>
      <c r="C13" s="18">
        <v>5923</v>
      </c>
      <c r="D13" s="19">
        <f>C13/C15</f>
        <v>0.45289799663557118</v>
      </c>
      <c r="E13" s="59"/>
      <c r="F13" s="9" t="s">
        <v>89</v>
      </c>
      <c r="G13" s="9" t="s">
        <v>16</v>
      </c>
      <c r="H13" s="9" t="s">
        <v>17</v>
      </c>
      <c r="I13" s="60"/>
      <c r="J13" s="63"/>
      <c r="K13" s="63"/>
      <c r="L13" s="63"/>
      <c r="M13" s="61"/>
      <c r="N13" s="63"/>
      <c r="O13" s="63"/>
      <c r="P13" s="63"/>
      <c r="Q13" s="61"/>
    </row>
    <row r="14" spans="1:17" ht="32.65" customHeight="1">
      <c r="A14" s="12"/>
      <c r="B14" s="9" t="s">
        <v>90</v>
      </c>
      <c r="C14" s="18">
        <v>2118</v>
      </c>
      <c r="D14" s="19">
        <f>C14/C15</f>
        <v>0.16195136871081206</v>
      </c>
      <c r="E14" s="59"/>
      <c r="F14" s="9" t="s">
        <v>94</v>
      </c>
      <c r="G14" s="18">
        <v>3534</v>
      </c>
      <c r="H14" s="19">
        <f>G14/G16</f>
        <v>0.29667562122229685</v>
      </c>
      <c r="I14" s="59"/>
      <c r="J14" s="9" t="s">
        <v>570</v>
      </c>
      <c r="K14" s="9" t="s">
        <v>16</v>
      </c>
      <c r="L14" s="9" t="s">
        <v>17</v>
      </c>
      <c r="M14" s="59"/>
      <c r="N14" s="9" t="s">
        <v>119</v>
      </c>
      <c r="O14" s="9" t="s">
        <v>16</v>
      </c>
      <c r="P14" s="9" t="s">
        <v>17</v>
      </c>
      <c r="Q14" s="60"/>
    </row>
    <row r="15" spans="1:17" ht="20.65" customHeight="1">
      <c r="A15" s="12"/>
      <c r="B15" s="9" t="s">
        <v>50</v>
      </c>
      <c r="C15" s="18">
        <f>SUM(C12:C14)</f>
        <v>13078</v>
      </c>
      <c r="D15" s="19">
        <f>SUM(D12:D14)</f>
        <v>1</v>
      </c>
      <c r="E15" s="59"/>
      <c r="F15" s="9" t="s">
        <v>100</v>
      </c>
      <c r="G15" s="18">
        <v>8378</v>
      </c>
      <c r="H15" s="19">
        <f>G15/G16</f>
        <v>0.70332437877770315</v>
      </c>
      <c r="I15" s="59"/>
      <c r="J15" s="9" t="s">
        <v>571</v>
      </c>
      <c r="K15" s="18">
        <v>1088</v>
      </c>
      <c r="L15" s="19">
        <f>K15/K18</f>
        <v>0.26877470355731226</v>
      </c>
      <c r="M15" s="59"/>
      <c r="N15" s="9" t="s">
        <v>126</v>
      </c>
      <c r="O15" s="18">
        <v>4784</v>
      </c>
      <c r="P15" s="19">
        <f>O15/O17</f>
        <v>0.47526326246771311</v>
      </c>
      <c r="Q15" s="60"/>
    </row>
    <row r="16" spans="1:17" ht="20.65" customHeight="1">
      <c r="A16" s="49"/>
      <c r="B16" s="62"/>
      <c r="C16" s="63"/>
      <c r="D16" s="63"/>
      <c r="E16" s="64"/>
      <c r="F16" s="9" t="s">
        <v>50</v>
      </c>
      <c r="G16" s="18">
        <f>SUM(G14:G15)</f>
        <v>11912</v>
      </c>
      <c r="H16" s="19">
        <f>SUM(H14:H15)</f>
        <v>1</v>
      </c>
      <c r="I16" s="59"/>
      <c r="J16" s="9" t="s">
        <v>572</v>
      </c>
      <c r="K16" s="18">
        <v>1868</v>
      </c>
      <c r="L16" s="19">
        <f>K16/K18</f>
        <v>0.46146245059288538</v>
      </c>
      <c r="M16" s="59"/>
      <c r="N16" s="9" t="s">
        <v>132</v>
      </c>
      <c r="O16" s="18">
        <v>5282</v>
      </c>
      <c r="P16" s="19">
        <f>O16/O17</f>
        <v>0.52473673753228689</v>
      </c>
      <c r="Q16" s="60"/>
    </row>
    <row r="17" spans="1:17" ht="20.65" customHeight="1">
      <c r="A17" s="12"/>
      <c r="B17" s="9" t="s">
        <v>108</v>
      </c>
      <c r="C17" s="9" t="s">
        <v>16</v>
      </c>
      <c r="D17" s="9" t="s">
        <v>17</v>
      </c>
      <c r="E17" s="60"/>
      <c r="F17" s="63"/>
      <c r="G17" s="63"/>
      <c r="H17" s="63"/>
      <c r="I17" s="64"/>
      <c r="J17" s="9" t="s">
        <v>573</v>
      </c>
      <c r="K17" s="18">
        <v>1092</v>
      </c>
      <c r="L17" s="19">
        <f>K17/K18</f>
        <v>0.26976284584980237</v>
      </c>
      <c r="M17" s="59"/>
      <c r="N17" s="9" t="s">
        <v>50</v>
      </c>
      <c r="O17" s="18">
        <f>SUM(O15:O16)</f>
        <v>10066</v>
      </c>
      <c r="P17" s="19">
        <f>SUM(P15:P16)</f>
        <v>1</v>
      </c>
      <c r="Q17" s="60"/>
    </row>
    <row r="18" spans="1:17" ht="32.65" customHeight="1">
      <c r="A18" s="12"/>
      <c r="B18" s="9" t="s">
        <v>111</v>
      </c>
      <c r="C18" s="18">
        <v>1738</v>
      </c>
      <c r="D18" s="19">
        <f>C18/C22</f>
        <v>0.13047068538398018</v>
      </c>
      <c r="E18" s="59"/>
      <c r="F18" s="9" t="s">
        <v>113</v>
      </c>
      <c r="G18" s="9" t="s">
        <v>16</v>
      </c>
      <c r="H18" s="9" t="s">
        <v>17</v>
      </c>
      <c r="I18" s="59"/>
      <c r="J18" s="9" t="s">
        <v>50</v>
      </c>
      <c r="K18" s="18">
        <f>SUM(K15:K17)</f>
        <v>4048</v>
      </c>
      <c r="L18" s="19">
        <f>SUM(L15:L17)</f>
        <v>1</v>
      </c>
      <c r="M18" s="60"/>
      <c r="N18" s="63"/>
      <c r="O18" s="63"/>
      <c r="P18" s="63"/>
      <c r="Q18" s="61"/>
    </row>
    <row r="19" spans="1:17" ht="32.65" customHeight="1">
      <c r="A19" s="12"/>
      <c r="B19" s="9" t="s">
        <v>114</v>
      </c>
      <c r="C19" s="18">
        <v>2879</v>
      </c>
      <c r="D19" s="19">
        <f>C19/C22</f>
        <v>0.21612491554688087</v>
      </c>
      <c r="E19" s="59"/>
      <c r="F19" s="9" t="s">
        <v>118</v>
      </c>
      <c r="G19" s="18">
        <v>4706</v>
      </c>
      <c r="H19" s="19">
        <f>G19/G21</f>
        <v>0.3881557241834378</v>
      </c>
      <c r="I19" s="60"/>
      <c r="J19" s="63"/>
      <c r="K19" s="63"/>
      <c r="L19" s="63"/>
      <c r="M19" s="64"/>
      <c r="N19" s="9" t="s">
        <v>141</v>
      </c>
      <c r="O19" s="9" t="s">
        <v>16</v>
      </c>
      <c r="P19" s="9" t="s">
        <v>17</v>
      </c>
      <c r="Q19" s="60"/>
    </row>
    <row r="20" spans="1:17" ht="20.65" customHeight="1">
      <c r="A20" s="12"/>
      <c r="B20" s="9" t="s">
        <v>120</v>
      </c>
      <c r="C20" s="18">
        <v>3762</v>
      </c>
      <c r="D20" s="19">
        <f>C20/C22</f>
        <v>0.282411230388109</v>
      </c>
      <c r="E20" s="59"/>
      <c r="F20" s="9" t="s">
        <v>125</v>
      </c>
      <c r="G20" s="18">
        <v>7418</v>
      </c>
      <c r="H20" s="19">
        <f>G20/G21</f>
        <v>0.6118442758165622</v>
      </c>
      <c r="I20" s="59"/>
      <c r="J20" s="9" t="s">
        <v>514</v>
      </c>
      <c r="K20" s="9" t="s">
        <v>16</v>
      </c>
      <c r="L20" s="9" t="s">
        <v>17</v>
      </c>
      <c r="M20" s="59"/>
      <c r="N20" s="9" t="s">
        <v>147</v>
      </c>
      <c r="O20" s="18">
        <v>5813</v>
      </c>
      <c r="P20" s="19">
        <f>O20/O22</f>
        <v>0.62131252672082082</v>
      </c>
      <c r="Q20" s="60"/>
    </row>
    <row r="21" spans="1:17" ht="32.65" customHeight="1">
      <c r="A21" s="12"/>
      <c r="B21" s="9" t="s">
        <v>127</v>
      </c>
      <c r="C21" s="18">
        <v>4942</v>
      </c>
      <c r="D21" s="19">
        <f>C21/C22</f>
        <v>0.37099316868102994</v>
      </c>
      <c r="E21" s="59"/>
      <c r="F21" s="9" t="s">
        <v>50</v>
      </c>
      <c r="G21" s="18">
        <f>SUM(G19:G20)</f>
        <v>12124</v>
      </c>
      <c r="H21" s="19">
        <f>SUM(H19:H20)</f>
        <v>1</v>
      </c>
      <c r="I21" s="59"/>
      <c r="J21" s="9" t="s">
        <v>574</v>
      </c>
      <c r="K21" s="18">
        <v>10453</v>
      </c>
      <c r="L21" s="19">
        <f>K21/K23</f>
        <v>0.79153415114341963</v>
      </c>
      <c r="M21" s="59"/>
      <c r="N21" s="9" t="s">
        <v>154</v>
      </c>
      <c r="O21" s="18">
        <v>3543</v>
      </c>
      <c r="P21" s="19">
        <f>O21/O22</f>
        <v>0.37868747327917912</v>
      </c>
      <c r="Q21" s="60"/>
    </row>
    <row r="22" spans="1:17" ht="20.65" customHeight="1">
      <c r="A22" s="12"/>
      <c r="B22" s="9" t="s">
        <v>50</v>
      </c>
      <c r="C22" s="18">
        <f>SUM(C18:C21)</f>
        <v>13321</v>
      </c>
      <c r="D22" s="19">
        <f>SUM(D18:D21)</f>
        <v>1</v>
      </c>
      <c r="E22" s="60"/>
      <c r="F22" s="65"/>
      <c r="G22" s="65"/>
      <c r="H22" s="65"/>
      <c r="I22" s="64"/>
      <c r="J22" s="9" t="s">
        <v>575</v>
      </c>
      <c r="K22" s="18">
        <v>2753</v>
      </c>
      <c r="L22" s="19">
        <f>K22/K23</f>
        <v>0.20846584885658034</v>
      </c>
      <c r="M22" s="59"/>
      <c r="N22" s="9" t="s">
        <v>50</v>
      </c>
      <c r="O22" s="18">
        <f>SUM(O20:O21)</f>
        <v>9356</v>
      </c>
      <c r="P22" s="19">
        <f>SUM(P20:P21)</f>
        <v>1</v>
      </c>
      <c r="Q22" s="60"/>
    </row>
    <row r="23" spans="1:17" ht="20.65" customHeight="1">
      <c r="A23" s="49"/>
      <c r="B23" s="62"/>
      <c r="C23" s="63"/>
      <c r="D23" s="63"/>
      <c r="E23" s="61"/>
      <c r="F23" s="61"/>
      <c r="G23" s="61"/>
      <c r="H23" s="61"/>
      <c r="I23" s="64"/>
      <c r="J23" s="9" t="s">
        <v>50</v>
      </c>
      <c r="K23" s="18">
        <f>SUM(K21:K22)</f>
        <v>13206</v>
      </c>
      <c r="L23" s="19">
        <f>SUM(L21:L22)</f>
        <v>1</v>
      </c>
      <c r="M23" s="60"/>
      <c r="N23" s="65"/>
      <c r="O23" s="65"/>
      <c r="P23" s="65"/>
      <c r="Q23" s="61"/>
    </row>
    <row r="24" spans="1:17" ht="20.65" customHeight="1">
      <c r="A24" s="12"/>
      <c r="B24" s="9" t="s">
        <v>137</v>
      </c>
      <c r="C24" s="9" t="s">
        <v>16</v>
      </c>
      <c r="D24" s="9" t="s">
        <v>17</v>
      </c>
      <c r="E24" s="60"/>
      <c r="F24" s="61"/>
      <c r="G24" s="61"/>
      <c r="H24" s="61"/>
      <c r="I24" s="61"/>
      <c r="J24" s="63"/>
      <c r="K24" s="63"/>
      <c r="L24" s="63"/>
      <c r="M24" s="61"/>
      <c r="N24" s="61"/>
      <c r="O24" s="61"/>
      <c r="P24" s="61"/>
      <c r="Q24" s="61"/>
    </row>
    <row r="25" spans="1:17" ht="20.65" customHeight="1">
      <c r="A25" s="12"/>
      <c r="B25" s="9" t="s">
        <v>142</v>
      </c>
      <c r="C25" s="18">
        <v>6507</v>
      </c>
      <c r="D25" s="19">
        <f>C25/C27</f>
        <v>0.53489519112207151</v>
      </c>
      <c r="E25" s="60"/>
      <c r="F25" s="61"/>
      <c r="G25" s="61"/>
      <c r="H25" s="61"/>
      <c r="I25" s="64"/>
      <c r="J25" s="9" t="s">
        <v>576</v>
      </c>
      <c r="K25" s="9" t="s">
        <v>16</v>
      </c>
      <c r="L25" s="9" t="s">
        <v>17</v>
      </c>
      <c r="M25" s="60"/>
      <c r="N25" s="61"/>
      <c r="O25" s="61"/>
      <c r="P25" s="61"/>
      <c r="Q25" s="61"/>
    </row>
    <row r="26" spans="1:17" ht="20.65" customHeight="1">
      <c r="A26" s="12"/>
      <c r="B26" s="9" t="s">
        <v>148</v>
      </c>
      <c r="C26" s="18">
        <v>5658</v>
      </c>
      <c r="D26" s="19">
        <f>C26/C27</f>
        <v>0.46510480887792849</v>
      </c>
      <c r="E26" s="60"/>
      <c r="F26" s="61"/>
      <c r="G26" s="61"/>
      <c r="H26" s="61"/>
      <c r="I26" s="64"/>
      <c r="J26" s="9" t="s">
        <v>577</v>
      </c>
      <c r="K26" s="18">
        <v>4083</v>
      </c>
      <c r="L26" s="19">
        <f>K26/K39</f>
        <v>9.6081891987292625E-2</v>
      </c>
      <c r="M26" s="60"/>
      <c r="N26" s="61"/>
      <c r="O26" s="61"/>
      <c r="P26" s="61"/>
      <c r="Q26" s="61"/>
    </row>
    <row r="27" spans="1:17" ht="20.65" customHeight="1">
      <c r="A27" s="12"/>
      <c r="B27" s="9" t="s">
        <v>50</v>
      </c>
      <c r="C27" s="18">
        <f>SUM(C25:C26)</f>
        <v>12165</v>
      </c>
      <c r="D27" s="19">
        <f>SUM(D25:D26)</f>
        <v>1</v>
      </c>
      <c r="E27" s="60"/>
      <c r="F27" s="61"/>
      <c r="G27" s="61"/>
      <c r="H27" s="61"/>
      <c r="I27" s="64"/>
      <c r="J27" s="9" t="s">
        <v>578</v>
      </c>
      <c r="K27" s="18">
        <v>4457</v>
      </c>
      <c r="L27" s="19">
        <f>K27/K39</f>
        <v>0.10488292740322391</v>
      </c>
      <c r="M27" s="60"/>
      <c r="N27" s="61"/>
      <c r="O27" s="61"/>
      <c r="P27" s="61"/>
      <c r="Q27" s="61"/>
    </row>
    <row r="28" spans="1:17" ht="20.65" customHeight="1">
      <c r="A28" s="49"/>
      <c r="B28" s="62"/>
      <c r="C28" s="63"/>
      <c r="D28" s="63"/>
      <c r="E28" s="61"/>
      <c r="F28" s="61"/>
      <c r="G28" s="61"/>
      <c r="H28" s="61"/>
      <c r="I28" s="64"/>
      <c r="J28" s="9" t="s">
        <v>579</v>
      </c>
      <c r="K28" s="18">
        <v>3169</v>
      </c>
      <c r="L28" s="19">
        <f>K28/K39</f>
        <v>7.4573479232850917E-2</v>
      </c>
      <c r="M28" s="60"/>
      <c r="N28" s="61"/>
      <c r="O28" s="61"/>
      <c r="P28" s="61"/>
      <c r="Q28" s="61"/>
    </row>
    <row r="29" spans="1:17" ht="20.65" customHeight="1">
      <c r="A29" s="12"/>
      <c r="B29" s="9" t="s">
        <v>158</v>
      </c>
      <c r="C29" s="9" t="s">
        <v>16</v>
      </c>
      <c r="D29" s="9" t="s">
        <v>17</v>
      </c>
      <c r="E29" s="60"/>
      <c r="F29" s="61"/>
      <c r="G29" s="61"/>
      <c r="H29" s="61"/>
      <c r="I29" s="64"/>
      <c r="J29" s="9" t="s">
        <v>580</v>
      </c>
      <c r="K29" s="18">
        <v>3974</v>
      </c>
      <c r="L29" s="19">
        <f>K29/K39</f>
        <v>9.3516884339334042E-2</v>
      </c>
      <c r="M29" s="60"/>
      <c r="N29" s="61"/>
      <c r="O29" s="61"/>
      <c r="P29" s="61"/>
      <c r="Q29" s="61"/>
    </row>
    <row r="30" spans="1:17" ht="20.65" customHeight="1">
      <c r="A30" s="12"/>
      <c r="B30" s="9" t="s">
        <v>163</v>
      </c>
      <c r="C30" s="18">
        <v>8210</v>
      </c>
      <c r="D30" s="19">
        <f>C30/C33</f>
        <v>0.64392156862745098</v>
      </c>
      <c r="E30" s="60"/>
      <c r="F30" s="61"/>
      <c r="G30" s="61"/>
      <c r="H30" s="61"/>
      <c r="I30" s="64"/>
      <c r="J30" s="9" t="s">
        <v>581</v>
      </c>
      <c r="K30" s="18">
        <v>1356</v>
      </c>
      <c r="L30" s="19">
        <f>K30/K39</f>
        <v>3.1909636427815039E-2</v>
      </c>
      <c r="M30" s="60"/>
      <c r="N30" s="61"/>
      <c r="O30" s="61"/>
      <c r="P30" s="61"/>
      <c r="Q30" s="61"/>
    </row>
    <row r="31" spans="1:17" ht="20.65" customHeight="1">
      <c r="A31" s="12"/>
      <c r="B31" s="9" t="s">
        <v>169</v>
      </c>
      <c r="C31" s="18">
        <v>2648</v>
      </c>
      <c r="D31" s="19">
        <f>C31/C33</f>
        <v>0.20768627450980393</v>
      </c>
      <c r="E31" s="60"/>
      <c r="F31" s="61"/>
      <c r="G31" s="61"/>
      <c r="H31" s="61"/>
      <c r="I31" s="64"/>
      <c r="J31" s="9" t="s">
        <v>582</v>
      </c>
      <c r="K31" s="18">
        <v>3237</v>
      </c>
      <c r="L31" s="19">
        <f>K31/K39</f>
        <v>7.6173667490292973E-2</v>
      </c>
      <c r="M31" s="60"/>
      <c r="N31" s="61"/>
      <c r="O31" s="61"/>
      <c r="P31" s="61"/>
      <c r="Q31" s="61"/>
    </row>
    <row r="32" spans="1:17" ht="32.65" customHeight="1">
      <c r="A32" s="12"/>
      <c r="B32" s="9" t="s">
        <v>176</v>
      </c>
      <c r="C32" s="18">
        <v>1892</v>
      </c>
      <c r="D32" s="19">
        <f>C32/C33</f>
        <v>0.14839215686274509</v>
      </c>
      <c r="E32" s="60"/>
      <c r="F32" s="61"/>
      <c r="G32" s="61"/>
      <c r="H32" s="61"/>
      <c r="I32" s="64"/>
      <c r="J32" s="9" t="s">
        <v>583</v>
      </c>
      <c r="K32" s="18">
        <v>4014</v>
      </c>
      <c r="L32" s="19">
        <f>K32/K39</f>
        <v>9.4458171549594072E-2</v>
      </c>
      <c r="M32" s="60"/>
      <c r="N32" s="61"/>
      <c r="O32" s="61"/>
      <c r="P32" s="61"/>
      <c r="Q32" s="61"/>
    </row>
    <row r="33" spans="1:17" ht="32.65" customHeight="1">
      <c r="A33" s="12"/>
      <c r="B33" s="9" t="s">
        <v>50</v>
      </c>
      <c r="C33" s="18">
        <f>SUM(C30:C32)</f>
        <v>12750</v>
      </c>
      <c r="D33" s="19">
        <f>SUM(D30:D32)</f>
        <v>1</v>
      </c>
      <c r="E33" s="60"/>
      <c r="F33" s="61"/>
      <c r="G33" s="61"/>
      <c r="H33" s="61"/>
      <c r="I33" s="64"/>
      <c r="J33" s="9" t="s">
        <v>584</v>
      </c>
      <c r="K33" s="18">
        <v>1777</v>
      </c>
      <c r="L33" s="19">
        <f>K33/K39</f>
        <v>4.1816684315801857E-2</v>
      </c>
      <c r="M33" s="60"/>
      <c r="N33" s="61"/>
      <c r="O33" s="61"/>
      <c r="P33" s="61"/>
      <c r="Q33" s="61"/>
    </row>
    <row r="34" spans="1:17" ht="20.65" customHeight="1">
      <c r="A34" s="49"/>
      <c r="B34" s="62"/>
      <c r="C34" s="63"/>
      <c r="D34" s="63"/>
      <c r="E34" s="61"/>
      <c r="F34" s="61"/>
      <c r="G34" s="61"/>
      <c r="H34" s="61"/>
      <c r="I34" s="64"/>
      <c r="J34" s="9" t="s">
        <v>585</v>
      </c>
      <c r="K34" s="18">
        <v>3671</v>
      </c>
      <c r="L34" s="19">
        <f>K34/K39</f>
        <v>8.6386633721614314E-2</v>
      </c>
      <c r="M34" s="60"/>
      <c r="N34" s="61"/>
      <c r="O34" s="61"/>
      <c r="P34" s="61"/>
      <c r="Q34" s="61"/>
    </row>
    <row r="35" spans="1:17" ht="20.65" customHeight="1">
      <c r="A35" s="12"/>
      <c r="B35" s="9" t="s">
        <v>185</v>
      </c>
      <c r="C35" s="9" t="s">
        <v>16</v>
      </c>
      <c r="D35" s="9" t="s">
        <v>17</v>
      </c>
      <c r="E35" s="60"/>
      <c r="F35" s="61"/>
      <c r="G35" s="61"/>
      <c r="H35" s="61"/>
      <c r="I35" s="64"/>
      <c r="J35" s="9" t="s">
        <v>586</v>
      </c>
      <c r="K35" s="18">
        <v>3175</v>
      </c>
      <c r="L35" s="19">
        <f>K35/K39</f>
        <v>7.4714672314389927E-2</v>
      </c>
      <c r="M35" s="60"/>
      <c r="N35" s="61"/>
      <c r="O35" s="61"/>
      <c r="P35" s="61"/>
      <c r="Q35" s="61"/>
    </row>
    <row r="36" spans="1:17" ht="20.65" customHeight="1">
      <c r="A36" s="12"/>
      <c r="B36" s="9" t="s">
        <v>192</v>
      </c>
      <c r="C36" s="18">
        <v>2150</v>
      </c>
      <c r="D36" s="19">
        <f>C36/C38</f>
        <v>0.20216267042783262</v>
      </c>
      <c r="E36" s="60"/>
      <c r="F36" s="61"/>
      <c r="G36" s="61"/>
      <c r="H36" s="61"/>
      <c r="I36" s="64"/>
      <c r="J36" s="9" t="s">
        <v>587</v>
      </c>
      <c r="K36" s="18">
        <v>1931</v>
      </c>
      <c r="L36" s="19">
        <f>K36/K39</f>
        <v>4.5440640075302977E-2</v>
      </c>
      <c r="M36" s="60"/>
      <c r="N36" s="61"/>
      <c r="O36" s="61"/>
      <c r="P36" s="61"/>
      <c r="Q36" s="61"/>
    </row>
    <row r="37" spans="1:17" ht="20.65" customHeight="1">
      <c r="A37" s="12"/>
      <c r="B37" s="9" t="s">
        <v>199</v>
      </c>
      <c r="C37" s="18">
        <v>8485</v>
      </c>
      <c r="D37" s="19">
        <f>C37/C38</f>
        <v>0.79783732957216735</v>
      </c>
      <c r="E37" s="60"/>
      <c r="F37" s="61"/>
      <c r="G37" s="61"/>
      <c r="H37" s="61"/>
      <c r="I37" s="64"/>
      <c r="J37" s="9" t="s">
        <v>588</v>
      </c>
      <c r="K37" s="18">
        <v>3478</v>
      </c>
      <c r="L37" s="19">
        <f>K37/K39</f>
        <v>8.1844922932109654E-2</v>
      </c>
      <c r="M37" s="60"/>
      <c r="N37" s="61"/>
      <c r="O37" s="61"/>
      <c r="P37" s="61"/>
      <c r="Q37" s="61"/>
    </row>
    <row r="38" spans="1:17" ht="20.65" customHeight="1">
      <c r="A38" s="12"/>
      <c r="B38" s="9" t="s">
        <v>50</v>
      </c>
      <c r="C38" s="18">
        <f>SUM(C36:C37)</f>
        <v>10635</v>
      </c>
      <c r="D38" s="19">
        <f>SUM(D36:D37)</f>
        <v>1</v>
      </c>
      <c r="E38" s="60"/>
      <c r="F38" s="61"/>
      <c r="G38" s="61"/>
      <c r="H38" s="61"/>
      <c r="I38" s="64"/>
      <c r="J38" s="9" t="s">
        <v>589</v>
      </c>
      <c r="K38" s="18">
        <v>4173</v>
      </c>
      <c r="L38" s="19">
        <f>K38/K39</f>
        <v>9.8199788210377698E-2</v>
      </c>
      <c r="M38" s="60"/>
      <c r="N38" s="61"/>
      <c r="O38" s="61"/>
      <c r="P38" s="61"/>
      <c r="Q38" s="61"/>
    </row>
    <row r="39" spans="1:17" ht="20.65" customHeight="1">
      <c r="A39" s="49"/>
      <c r="B39" s="62"/>
      <c r="C39" s="63"/>
      <c r="D39" s="63"/>
      <c r="E39" s="61"/>
      <c r="F39" s="61"/>
      <c r="G39" s="61"/>
      <c r="H39" s="61"/>
      <c r="I39" s="64"/>
      <c r="J39" s="9" t="s">
        <v>50</v>
      </c>
      <c r="K39" s="18">
        <f>SUM(K26:K38)</f>
        <v>42495</v>
      </c>
      <c r="L39" s="19">
        <f>SUM(L26:L38)</f>
        <v>1</v>
      </c>
      <c r="M39" s="60"/>
      <c r="N39" s="61"/>
      <c r="O39" s="61"/>
      <c r="P39" s="61"/>
      <c r="Q39" s="61"/>
    </row>
    <row r="40" spans="1:17" ht="20.65" customHeight="1">
      <c r="A40" s="12"/>
      <c r="B40" s="9" t="s">
        <v>206</v>
      </c>
      <c r="C40" s="9" t="s">
        <v>16</v>
      </c>
      <c r="D40" s="9" t="s">
        <v>17</v>
      </c>
      <c r="E40" s="60"/>
      <c r="F40" s="61"/>
      <c r="G40" s="61"/>
      <c r="H40" s="61"/>
      <c r="I40" s="61"/>
      <c r="J40" s="65"/>
      <c r="K40" s="65"/>
      <c r="L40" s="65"/>
      <c r="M40" s="61"/>
      <c r="N40" s="61"/>
      <c r="O40" s="61"/>
      <c r="P40" s="61"/>
      <c r="Q40" s="61"/>
    </row>
    <row r="41" spans="1:17" ht="32.65" customHeight="1">
      <c r="A41" s="12"/>
      <c r="B41" s="9" t="s">
        <v>213</v>
      </c>
      <c r="C41" s="18">
        <v>4541</v>
      </c>
      <c r="D41" s="19">
        <f>C41/C44</f>
        <v>0.45928997673712957</v>
      </c>
      <c r="E41" s="60"/>
      <c r="F41" s="61"/>
      <c r="G41" s="61"/>
      <c r="H41" s="61"/>
      <c r="I41" s="61"/>
      <c r="J41" s="61"/>
      <c r="K41" s="61"/>
      <c r="L41" s="61"/>
      <c r="M41" s="61"/>
      <c r="N41" s="61"/>
      <c r="O41" s="61"/>
      <c r="P41" s="61"/>
      <c r="Q41" s="61"/>
    </row>
    <row r="42" spans="1:17" ht="20.65" customHeight="1">
      <c r="A42" s="12"/>
      <c r="B42" s="9" t="s">
        <v>220</v>
      </c>
      <c r="C42" s="18">
        <v>2509</v>
      </c>
      <c r="D42" s="19">
        <f>C42/C44</f>
        <v>0.25376757358147062</v>
      </c>
      <c r="E42" s="60"/>
      <c r="F42" s="61"/>
      <c r="G42" s="61"/>
      <c r="H42" s="61"/>
      <c r="I42" s="61"/>
      <c r="J42" s="61"/>
      <c r="K42" s="61"/>
      <c r="L42" s="61"/>
      <c r="M42" s="61"/>
      <c r="N42" s="61"/>
      <c r="O42" s="61"/>
      <c r="P42" s="61"/>
      <c r="Q42" s="61"/>
    </row>
    <row r="43" spans="1:17" ht="32.65" customHeight="1">
      <c r="A43" s="12"/>
      <c r="B43" s="9" t="s">
        <v>224</v>
      </c>
      <c r="C43" s="18">
        <v>2837</v>
      </c>
      <c r="D43" s="19">
        <f>C43/C44</f>
        <v>0.28694244968139981</v>
      </c>
      <c r="E43" s="60"/>
      <c r="F43" s="61"/>
      <c r="G43" s="61"/>
      <c r="H43" s="61"/>
      <c r="I43" s="61"/>
      <c r="J43" s="61"/>
      <c r="K43" s="61"/>
      <c r="L43" s="61"/>
      <c r="M43" s="61"/>
      <c r="N43" s="61"/>
      <c r="O43" s="61"/>
      <c r="P43" s="61"/>
      <c r="Q43" s="61"/>
    </row>
    <row r="44" spans="1:17" ht="20.65" customHeight="1">
      <c r="A44" s="12"/>
      <c r="B44" s="9" t="s">
        <v>50</v>
      </c>
      <c r="C44" s="18">
        <f>SUM(C41:C43)</f>
        <v>9887</v>
      </c>
      <c r="D44" s="19">
        <f>SUM(D41:D43)</f>
        <v>1</v>
      </c>
      <c r="E44" s="60"/>
      <c r="F44" s="61"/>
      <c r="G44" s="61"/>
      <c r="H44" s="61"/>
      <c r="I44" s="61"/>
      <c r="J44" s="61"/>
      <c r="K44" s="61"/>
      <c r="L44" s="61"/>
      <c r="M44" s="61"/>
      <c r="N44" s="61"/>
      <c r="O44" s="61"/>
      <c r="P44" s="61"/>
      <c r="Q44" s="61"/>
    </row>
    <row r="45" spans="1:17" ht="20.65" customHeight="1">
      <c r="A45" s="49"/>
      <c r="B45" s="62"/>
      <c r="C45" s="63"/>
      <c r="D45" s="63"/>
      <c r="E45" s="61"/>
      <c r="F45" s="61"/>
      <c r="G45" s="61"/>
      <c r="H45" s="61"/>
      <c r="I45" s="61"/>
      <c r="J45" s="61"/>
      <c r="K45" s="61"/>
      <c r="L45" s="61"/>
      <c r="M45" s="61"/>
      <c r="N45" s="61"/>
      <c r="O45" s="61"/>
      <c r="P45" s="61"/>
      <c r="Q45" s="61"/>
    </row>
    <row r="46" spans="1:17" ht="20.65" customHeight="1">
      <c r="A46" s="12"/>
      <c r="B46" s="9" t="s">
        <v>232</v>
      </c>
      <c r="C46" s="9" t="s">
        <v>16</v>
      </c>
      <c r="D46" s="9" t="s">
        <v>17</v>
      </c>
      <c r="E46" s="60"/>
      <c r="F46" s="61"/>
      <c r="G46" s="61"/>
      <c r="H46" s="61"/>
      <c r="I46" s="61"/>
      <c r="J46" s="61"/>
      <c r="K46" s="61"/>
      <c r="L46" s="61"/>
      <c r="M46" s="61"/>
      <c r="N46" s="61"/>
      <c r="O46" s="61"/>
      <c r="P46" s="61"/>
      <c r="Q46" s="61"/>
    </row>
    <row r="47" spans="1:17" ht="20.65" customHeight="1">
      <c r="A47" s="12"/>
      <c r="B47" s="9" t="s">
        <v>237</v>
      </c>
      <c r="C47" s="18">
        <v>5421</v>
      </c>
      <c r="D47" s="19">
        <f>C47/C49</f>
        <v>0.55192425167990222</v>
      </c>
      <c r="E47" s="60"/>
      <c r="F47" s="61"/>
      <c r="G47" s="61"/>
      <c r="H47" s="61"/>
      <c r="I47" s="61"/>
      <c r="J47" s="61"/>
      <c r="K47" s="61"/>
      <c r="L47" s="61"/>
      <c r="M47" s="61"/>
      <c r="N47" s="61"/>
      <c r="O47" s="61"/>
      <c r="P47" s="61"/>
      <c r="Q47" s="61"/>
    </row>
    <row r="48" spans="1:17" ht="32.65" customHeight="1">
      <c r="A48" s="12"/>
      <c r="B48" s="9" t="s">
        <v>241</v>
      </c>
      <c r="C48" s="18">
        <v>4401</v>
      </c>
      <c r="D48" s="19">
        <f>C48/C49</f>
        <v>0.44807574832009772</v>
      </c>
      <c r="E48" s="60"/>
      <c r="F48" s="61"/>
      <c r="G48" s="61"/>
      <c r="H48" s="61"/>
      <c r="I48" s="61"/>
      <c r="J48" s="61"/>
      <c r="K48" s="61"/>
      <c r="L48" s="61"/>
      <c r="M48" s="61"/>
      <c r="N48" s="61"/>
      <c r="O48" s="61"/>
      <c r="P48" s="61"/>
      <c r="Q48" s="61"/>
    </row>
    <row r="49" spans="1:17" ht="20.65" customHeight="1">
      <c r="A49" s="12"/>
      <c r="B49" s="9" t="s">
        <v>50</v>
      </c>
      <c r="C49" s="18">
        <f>SUM(C47:C48)</f>
        <v>9822</v>
      </c>
      <c r="D49" s="19">
        <f>SUM(D47:D48)</f>
        <v>1</v>
      </c>
      <c r="E49" s="60"/>
      <c r="F49" s="61"/>
      <c r="G49" s="61"/>
      <c r="H49" s="61"/>
      <c r="I49" s="61"/>
      <c r="J49" s="61"/>
      <c r="K49" s="61"/>
      <c r="L49" s="61"/>
      <c r="M49" s="61"/>
      <c r="N49" s="61"/>
      <c r="O49" s="61"/>
      <c r="P49" s="61"/>
      <c r="Q49" s="61"/>
    </row>
    <row r="50" spans="1:17" ht="20.65" customHeight="1">
      <c r="A50" s="49"/>
      <c r="B50" s="62"/>
      <c r="C50" s="63"/>
      <c r="D50" s="63"/>
      <c r="E50" s="61"/>
      <c r="F50" s="61"/>
      <c r="G50" s="61"/>
      <c r="H50" s="61"/>
      <c r="I50" s="61"/>
      <c r="J50" s="61"/>
      <c r="K50" s="61"/>
      <c r="L50" s="61"/>
      <c r="M50" s="61"/>
      <c r="N50" s="61"/>
      <c r="O50" s="61"/>
      <c r="P50" s="61"/>
      <c r="Q50" s="61"/>
    </row>
    <row r="51" spans="1:17" ht="32.65" customHeight="1">
      <c r="A51" s="12"/>
      <c r="B51" s="9" t="s">
        <v>250</v>
      </c>
      <c r="C51" s="9" t="s">
        <v>16</v>
      </c>
      <c r="D51" s="9" t="s">
        <v>17</v>
      </c>
      <c r="E51" s="60"/>
      <c r="F51" s="61"/>
      <c r="G51" s="61"/>
      <c r="H51" s="61"/>
      <c r="I51" s="61"/>
      <c r="J51" s="61"/>
      <c r="K51" s="61"/>
      <c r="L51" s="61"/>
      <c r="M51" s="61"/>
      <c r="N51" s="61"/>
      <c r="O51" s="61"/>
      <c r="P51" s="61"/>
      <c r="Q51" s="61"/>
    </row>
    <row r="52" spans="1:17" ht="20.65" customHeight="1">
      <c r="A52" s="12"/>
      <c r="B52" s="9" t="s">
        <v>255</v>
      </c>
      <c r="C52" s="18">
        <v>6620</v>
      </c>
      <c r="D52" s="19">
        <f>C52/C54</f>
        <v>0.69640227224910578</v>
      </c>
      <c r="E52" s="60"/>
      <c r="F52" s="61"/>
      <c r="G52" s="61"/>
      <c r="H52" s="61"/>
      <c r="I52" s="61"/>
      <c r="J52" s="61"/>
      <c r="K52" s="61"/>
      <c r="L52" s="61"/>
      <c r="M52" s="61"/>
      <c r="N52" s="61"/>
      <c r="O52" s="61"/>
      <c r="P52" s="61"/>
      <c r="Q52" s="61"/>
    </row>
    <row r="53" spans="1:17" ht="20.65" customHeight="1">
      <c r="A53" s="12"/>
      <c r="B53" s="9" t="s">
        <v>259</v>
      </c>
      <c r="C53" s="18">
        <v>2886</v>
      </c>
      <c r="D53" s="19">
        <f>C53/C54</f>
        <v>0.30359772775089416</v>
      </c>
      <c r="E53" s="60"/>
      <c r="F53" s="61"/>
      <c r="G53" s="61"/>
      <c r="H53" s="61"/>
      <c r="I53" s="61"/>
      <c r="J53" s="61"/>
      <c r="K53" s="61"/>
      <c r="L53" s="61"/>
      <c r="M53" s="61"/>
      <c r="N53" s="61"/>
      <c r="O53" s="61"/>
      <c r="P53" s="61"/>
      <c r="Q53" s="61"/>
    </row>
    <row r="54" spans="1:17" ht="20.65" customHeight="1">
      <c r="A54" s="12"/>
      <c r="B54" s="9" t="s">
        <v>50</v>
      </c>
      <c r="C54" s="18">
        <f>SUM(C52:C53)</f>
        <v>9506</v>
      </c>
      <c r="D54" s="19">
        <f>SUM(D52:D53)</f>
        <v>1</v>
      </c>
      <c r="E54" s="60"/>
      <c r="F54" s="61"/>
      <c r="G54" s="61"/>
      <c r="H54" s="61"/>
      <c r="I54" s="61"/>
      <c r="J54" s="61"/>
      <c r="K54" s="61"/>
      <c r="L54" s="61"/>
      <c r="M54" s="61"/>
      <c r="N54" s="61"/>
      <c r="O54" s="61"/>
      <c r="P54" s="61"/>
      <c r="Q54" s="61"/>
    </row>
    <row r="55" spans="1:17" ht="20.65" customHeight="1">
      <c r="A55" s="49"/>
      <c r="B55" s="62"/>
      <c r="C55" s="63"/>
      <c r="D55" s="63"/>
      <c r="E55" s="61"/>
      <c r="F55" s="61"/>
      <c r="G55" s="61"/>
      <c r="H55" s="61"/>
      <c r="I55" s="61"/>
      <c r="J55" s="61"/>
      <c r="K55" s="61"/>
      <c r="L55" s="61"/>
      <c r="M55" s="61"/>
      <c r="N55" s="61"/>
      <c r="O55" s="61"/>
      <c r="P55" s="61"/>
      <c r="Q55" s="61"/>
    </row>
    <row r="56" spans="1:17" ht="32.65" customHeight="1">
      <c r="A56" s="12"/>
      <c r="B56" s="9" t="s">
        <v>266</v>
      </c>
      <c r="C56" s="9" t="s">
        <v>16</v>
      </c>
      <c r="D56" s="9" t="s">
        <v>17</v>
      </c>
      <c r="E56" s="60"/>
      <c r="F56" s="61"/>
      <c r="G56" s="61"/>
      <c r="H56" s="61"/>
      <c r="I56" s="61"/>
      <c r="J56" s="61"/>
      <c r="K56" s="61"/>
      <c r="L56" s="61"/>
      <c r="M56" s="61"/>
      <c r="N56" s="61"/>
      <c r="O56" s="61"/>
      <c r="P56" s="61"/>
      <c r="Q56" s="61"/>
    </row>
    <row r="57" spans="1:17" ht="20.65" customHeight="1">
      <c r="A57" s="12"/>
      <c r="B57" s="9" t="s">
        <v>270</v>
      </c>
      <c r="C57" s="18">
        <v>3332</v>
      </c>
      <c r="D57" s="19">
        <f>C57/C60</f>
        <v>0.34262210796915166</v>
      </c>
      <c r="E57" s="60"/>
      <c r="F57" s="61"/>
      <c r="G57" s="61"/>
      <c r="H57" s="61"/>
      <c r="I57" s="61"/>
      <c r="J57" s="61"/>
      <c r="K57" s="61"/>
      <c r="L57" s="61"/>
      <c r="M57" s="61"/>
      <c r="N57" s="61"/>
      <c r="O57" s="61"/>
      <c r="P57" s="61"/>
      <c r="Q57" s="61"/>
    </row>
    <row r="58" spans="1:17" ht="20.65" customHeight="1">
      <c r="A58" s="12"/>
      <c r="B58" s="9" t="s">
        <v>274</v>
      </c>
      <c r="C58" s="18">
        <v>3196</v>
      </c>
      <c r="D58" s="19">
        <f>C58/C60</f>
        <v>0.32863753213367608</v>
      </c>
      <c r="E58" s="60"/>
      <c r="F58" s="61"/>
      <c r="G58" s="61"/>
      <c r="H58" s="61"/>
      <c r="I58" s="61"/>
      <c r="J58" s="61"/>
      <c r="K58" s="61"/>
      <c r="L58" s="61"/>
      <c r="M58" s="61"/>
      <c r="N58" s="61"/>
      <c r="O58" s="61"/>
      <c r="P58" s="61"/>
      <c r="Q58" s="61"/>
    </row>
    <row r="59" spans="1:17" ht="20.65" customHeight="1">
      <c r="A59" s="12"/>
      <c r="B59" s="9" t="s">
        <v>278</v>
      </c>
      <c r="C59" s="18">
        <v>3197</v>
      </c>
      <c r="D59" s="19">
        <f>C59/C60</f>
        <v>0.32874035989717226</v>
      </c>
      <c r="E59" s="60"/>
      <c r="F59" s="61"/>
      <c r="G59" s="61"/>
      <c r="H59" s="61"/>
      <c r="I59" s="61"/>
      <c r="J59" s="61"/>
      <c r="K59" s="61"/>
      <c r="L59" s="61"/>
      <c r="M59" s="61"/>
      <c r="N59" s="61"/>
      <c r="O59" s="61"/>
      <c r="P59" s="61"/>
      <c r="Q59" s="61"/>
    </row>
    <row r="60" spans="1:17" ht="20.65" customHeight="1">
      <c r="A60" s="12"/>
      <c r="B60" s="9" t="s">
        <v>50</v>
      </c>
      <c r="C60" s="18">
        <f>SUM(C57:C59)</f>
        <v>9725</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4136</v>
      </c>
      <c r="D63" s="19">
        <f>C63/C65</f>
        <v>0.42891216426423312</v>
      </c>
      <c r="E63" s="60"/>
      <c r="F63" s="61"/>
      <c r="G63" s="61"/>
      <c r="H63" s="61"/>
      <c r="I63" s="61"/>
      <c r="J63" s="61"/>
      <c r="K63" s="61"/>
      <c r="L63" s="61"/>
      <c r="M63" s="61"/>
      <c r="N63" s="61"/>
      <c r="O63" s="61"/>
      <c r="P63" s="61"/>
      <c r="Q63" s="61"/>
    </row>
    <row r="64" spans="1:17" ht="20.65" customHeight="1">
      <c r="A64" s="12"/>
      <c r="B64" s="9" t="s">
        <v>295</v>
      </c>
      <c r="C64" s="18">
        <v>5507</v>
      </c>
      <c r="D64" s="19">
        <f>C64/C65</f>
        <v>0.57108783573576682</v>
      </c>
      <c r="E64" s="60"/>
      <c r="F64" s="61"/>
      <c r="G64" s="61"/>
      <c r="H64" s="61"/>
      <c r="I64" s="61"/>
      <c r="J64" s="61"/>
      <c r="K64" s="61"/>
      <c r="L64" s="61"/>
      <c r="M64" s="61"/>
      <c r="N64" s="61"/>
      <c r="O64" s="61"/>
      <c r="P64" s="61"/>
      <c r="Q64" s="61"/>
    </row>
    <row r="65" spans="1:17" ht="20.65" customHeight="1">
      <c r="A65" s="12"/>
      <c r="B65" s="9" t="s">
        <v>50</v>
      </c>
      <c r="C65" s="18">
        <f>SUM(C63:C64)</f>
        <v>9643</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2530</v>
      </c>
      <c r="D68" s="19">
        <f>C68/C70</f>
        <v>0.21435228331780057</v>
      </c>
      <c r="E68" s="60"/>
      <c r="F68" s="61"/>
      <c r="G68" s="61"/>
      <c r="H68" s="61"/>
      <c r="I68" s="61"/>
      <c r="J68" s="61"/>
      <c r="K68" s="61"/>
      <c r="L68" s="61"/>
      <c r="M68" s="61"/>
      <c r="N68" s="61"/>
      <c r="O68" s="61"/>
      <c r="P68" s="61"/>
      <c r="Q68" s="61"/>
    </row>
    <row r="69" spans="1:17" ht="20.65" customHeight="1">
      <c r="A69" s="12"/>
      <c r="B69" s="9" t="s">
        <v>309</v>
      </c>
      <c r="C69" s="18">
        <v>9273</v>
      </c>
      <c r="D69" s="19">
        <f>C69/C70</f>
        <v>0.78564771668219946</v>
      </c>
      <c r="E69" s="60"/>
      <c r="F69" s="61"/>
      <c r="G69" s="61"/>
      <c r="H69" s="61"/>
      <c r="I69" s="61"/>
      <c r="J69" s="61"/>
      <c r="K69" s="61"/>
      <c r="L69" s="61"/>
      <c r="M69" s="61"/>
      <c r="N69" s="61"/>
      <c r="O69" s="61"/>
      <c r="P69" s="61"/>
      <c r="Q69" s="61"/>
    </row>
    <row r="70" spans="1:17" ht="20.65" customHeight="1">
      <c r="A70" s="12"/>
      <c r="B70" s="9" t="s">
        <v>50</v>
      </c>
      <c r="C70" s="18">
        <f>SUM(C68:C69)</f>
        <v>11803</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2101</v>
      </c>
      <c r="D73" s="19">
        <f>C73/C76</f>
        <v>0.19831980366245044</v>
      </c>
      <c r="E73" s="60"/>
      <c r="F73" s="61"/>
      <c r="G73" s="61"/>
      <c r="H73" s="61"/>
      <c r="I73" s="61"/>
      <c r="J73" s="61"/>
      <c r="K73" s="61"/>
      <c r="L73" s="61"/>
      <c r="M73" s="61"/>
      <c r="N73" s="61"/>
      <c r="O73" s="61"/>
      <c r="P73" s="61"/>
      <c r="Q73" s="61"/>
    </row>
    <row r="74" spans="1:17" ht="20.65" customHeight="1">
      <c r="A74" s="12"/>
      <c r="B74" s="9" t="s">
        <v>321</v>
      </c>
      <c r="C74" s="18">
        <v>2185</v>
      </c>
      <c r="D74" s="19">
        <f>C74/C76</f>
        <v>0.20624882008684162</v>
      </c>
      <c r="E74" s="60"/>
      <c r="F74" s="61"/>
      <c r="G74" s="61"/>
      <c r="H74" s="61"/>
      <c r="I74" s="61"/>
      <c r="J74" s="61"/>
      <c r="K74" s="61"/>
      <c r="L74" s="61"/>
      <c r="M74" s="61"/>
      <c r="N74" s="61"/>
      <c r="O74" s="61"/>
      <c r="P74" s="61"/>
      <c r="Q74" s="61"/>
    </row>
    <row r="75" spans="1:17" ht="20.65" customHeight="1">
      <c r="A75" s="12"/>
      <c r="B75" s="9" t="s">
        <v>323</v>
      </c>
      <c r="C75" s="18">
        <v>6308</v>
      </c>
      <c r="D75" s="19">
        <f>C75/C76</f>
        <v>0.59543137625070797</v>
      </c>
      <c r="E75" s="60"/>
      <c r="F75" s="61"/>
      <c r="G75" s="61"/>
      <c r="H75" s="61"/>
      <c r="I75" s="61"/>
      <c r="J75" s="61"/>
      <c r="K75" s="61"/>
      <c r="L75" s="61"/>
      <c r="M75" s="61"/>
      <c r="N75" s="61"/>
      <c r="O75" s="61"/>
      <c r="P75" s="61"/>
      <c r="Q75" s="61"/>
    </row>
    <row r="76" spans="1:17" ht="20.65" customHeight="1">
      <c r="A76" s="12"/>
      <c r="B76" s="9" t="s">
        <v>50</v>
      </c>
      <c r="C76" s="18">
        <f>SUM(C73:C75)</f>
        <v>10594</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3979</v>
      </c>
      <c r="D79" s="19">
        <f>C79/C82</f>
        <v>0.34964850615114235</v>
      </c>
      <c r="E79" s="60"/>
      <c r="F79" s="61"/>
      <c r="G79" s="61"/>
      <c r="H79" s="61"/>
      <c r="I79" s="61"/>
      <c r="J79" s="61"/>
      <c r="K79" s="61"/>
      <c r="L79" s="61"/>
      <c r="M79" s="61"/>
      <c r="N79" s="61"/>
      <c r="O79" s="61"/>
      <c r="P79" s="61"/>
      <c r="Q79" s="61"/>
    </row>
    <row r="80" spans="1:17" ht="20.65" customHeight="1">
      <c r="A80" s="12"/>
      <c r="B80" s="9" t="s">
        <v>332</v>
      </c>
      <c r="C80" s="18">
        <v>1080</v>
      </c>
      <c r="D80" s="19">
        <f>C80/C82</f>
        <v>9.4903339191564143E-2</v>
      </c>
      <c r="E80" s="60"/>
      <c r="F80" s="61"/>
      <c r="G80" s="61"/>
      <c r="H80" s="61"/>
      <c r="I80" s="61"/>
      <c r="J80" s="61"/>
      <c r="K80" s="61"/>
      <c r="L80" s="61"/>
      <c r="M80" s="61"/>
      <c r="N80" s="61"/>
      <c r="O80" s="61"/>
      <c r="P80" s="61"/>
      <c r="Q80" s="61"/>
    </row>
    <row r="81" spans="1:17" ht="20.65" customHeight="1">
      <c r="A81" s="12"/>
      <c r="B81" s="9" t="s">
        <v>333</v>
      </c>
      <c r="C81" s="18">
        <v>6321</v>
      </c>
      <c r="D81" s="19">
        <f>C81/C82</f>
        <v>0.55544815465729347</v>
      </c>
      <c r="E81" s="60"/>
      <c r="F81" s="61"/>
      <c r="G81" s="61"/>
      <c r="H81" s="61"/>
      <c r="I81" s="61"/>
      <c r="J81" s="61"/>
      <c r="K81" s="61"/>
      <c r="L81" s="61"/>
      <c r="M81" s="61"/>
      <c r="N81" s="61"/>
      <c r="O81" s="61"/>
      <c r="P81" s="61"/>
      <c r="Q81" s="61"/>
    </row>
    <row r="82" spans="1:17" ht="20.65" customHeight="1">
      <c r="A82" s="12"/>
      <c r="B82" s="9" t="s">
        <v>50</v>
      </c>
      <c r="C82" s="18">
        <f>SUM(C79:C81)</f>
        <v>11380</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895</v>
      </c>
      <c r="D85" s="19">
        <f>C85/C89</f>
        <v>7.5956887040651788E-2</v>
      </c>
      <c r="E85" s="60"/>
      <c r="F85" s="61"/>
      <c r="G85" s="61"/>
      <c r="H85" s="61"/>
      <c r="I85" s="61"/>
      <c r="J85" s="61"/>
      <c r="K85" s="61"/>
      <c r="L85" s="61"/>
      <c r="M85" s="61"/>
      <c r="N85" s="61"/>
      <c r="O85" s="61"/>
      <c r="P85" s="61"/>
      <c r="Q85" s="61"/>
    </row>
    <row r="86" spans="1:17" ht="20.65" customHeight="1">
      <c r="A86" s="12"/>
      <c r="B86" s="9" t="s">
        <v>342</v>
      </c>
      <c r="C86" s="18">
        <v>5006</v>
      </c>
      <c r="D86" s="19">
        <f>C86/C89</f>
        <v>0.4248493592463719</v>
      </c>
      <c r="E86" s="60"/>
      <c r="F86" s="61"/>
      <c r="G86" s="61"/>
      <c r="H86" s="61"/>
      <c r="I86" s="61"/>
      <c r="J86" s="61"/>
      <c r="K86" s="61"/>
      <c r="L86" s="61"/>
      <c r="M86" s="61"/>
      <c r="N86" s="61"/>
      <c r="O86" s="61"/>
      <c r="P86" s="61"/>
      <c r="Q86" s="61"/>
    </row>
    <row r="87" spans="1:17" ht="20.65" customHeight="1">
      <c r="A87" s="12"/>
      <c r="B87" s="9" t="s">
        <v>344</v>
      </c>
      <c r="C87" s="18">
        <v>1570</v>
      </c>
      <c r="D87" s="19">
        <f>C87/C89</f>
        <v>0.13324280743443945</v>
      </c>
      <c r="E87" s="60"/>
      <c r="F87" s="61"/>
      <c r="G87" s="61"/>
      <c r="H87" s="61"/>
      <c r="I87" s="61"/>
      <c r="J87" s="61"/>
      <c r="K87" s="61"/>
      <c r="L87" s="61"/>
      <c r="M87" s="61"/>
      <c r="N87" s="61"/>
      <c r="O87" s="61"/>
      <c r="P87" s="61"/>
      <c r="Q87" s="61"/>
    </row>
    <row r="88" spans="1:17" ht="20.65" customHeight="1">
      <c r="A88" s="12"/>
      <c r="B88" s="9" t="s">
        <v>346</v>
      </c>
      <c r="C88" s="18">
        <v>4312</v>
      </c>
      <c r="D88" s="19">
        <f>C88/C89</f>
        <v>0.36595094627853686</v>
      </c>
      <c r="E88" s="60"/>
      <c r="F88" s="61"/>
      <c r="G88" s="61"/>
      <c r="H88" s="61"/>
      <c r="I88" s="61"/>
      <c r="J88" s="61"/>
      <c r="K88" s="61"/>
      <c r="L88" s="61"/>
      <c r="M88" s="61"/>
      <c r="N88" s="61"/>
      <c r="O88" s="61"/>
      <c r="P88" s="61"/>
      <c r="Q88" s="61"/>
    </row>
    <row r="89" spans="1:17" ht="20.65" customHeight="1">
      <c r="A89" s="12"/>
      <c r="B89" s="9" t="s">
        <v>50</v>
      </c>
      <c r="C89" s="18">
        <f>SUM(C85:C88)</f>
        <v>11783</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5333</v>
      </c>
      <c r="D92" s="19">
        <f>C92/C94</f>
        <v>0.4494732406236831</v>
      </c>
      <c r="E92" s="60"/>
      <c r="F92" s="61"/>
      <c r="G92" s="61"/>
      <c r="H92" s="61"/>
      <c r="I92" s="61"/>
      <c r="J92" s="61"/>
      <c r="K92" s="61"/>
      <c r="L92" s="61"/>
      <c r="M92" s="61"/>
      <c r="N92" s="61"/>
      <c r="O92" s="61"/>
      <c r="P92" s="61"/>
      <c r="Q92" s="61"/>
    </row>
    <row r="93" spans="1:17" ht="20.65" customHeight="1">
      <c r="A93" s="12"/>
      <c r="B93" s="9" t="s">
        <v>355</v>
      </c>
      <c r="C93" s="18">
        <v>6532</v>
      </c>
      <c r="D93" s="19">
        <f>C93/C94</f>
        <v>0.5505267593763169</v>
      </c>
      <c r="E93" s="60"/>
      <c r="F93" s="61"/>
      <c r="G93" s="61"/>
      <c r="H93" s="61"/>
      <c r="I93" s="61"/>
      <c r="J93" s="61"/>
      <c r="K93" s="61"/>
      <c r="L93" s="61"/>
      <c r="M93" s="61"/>
      <c r="N93" s="61"/>
      <c r="O93" s="61"/>
      <c r="P93" s="61"/>
      <c r="Q93" s="61"/>
    </row>
    <row r="94" spans="1:17" ht="20.65" customHeight="1">
      <c r="A94" s="12"/>
      <c r="B94" s="9" t="s">
        <v>50</v>
      </c>
      <c r="C94" s="18">
        <f>SUM(C92:C93)</f>
        <v>11865</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6532</v>
      </c>
      <c r="D97" s="19">
        <f>C97/C99</f>
        <v>0.66449643947100712</v>
      </c>
      <c r="E97" s="60"/>
      <c r="F97" s="61"/>
      <c r="G97" s="61"/>
      <c r="H97" s="61"/>
      <c r="I97" s="61"/>
      <c r="J97" s="61"/>
      <c r="K97" s="61"/>
      <c r="L97" s="61"/>
      <c r="M97" s="61"/>
      <c r="N97" s="61"/>
      <c r="O97" s="61"/>
      <c r="P97" s="61"/>
      <c r="Q97" s="61"/>
    </row>
    <row r="98" spans="1:17" ht="20.65" customHeight="1">
      <c r="A98" s="12"/>
      <c r="B98" s="9" t="s">
        <v>364</v>
      </c>
      <c r="C98" s="18">
        <v>3298</v>
      </c>
      <c r="D98" s="19">
        <f>C98/C99</f>
        <v>0.33550356052899288</v>
      </c>
      <c r="E98" s="60"/>
      <c r="F98" s="61"/>
      <c r="G98" s="61"/>
      <c r="H98" s="61"/>
      <c r="I98" s="61"/>
      <c r="J98" s="61"/>
      <c r="K98" s="61"/>
      <c r="L98" s="61"/>
      <c r="M98" s="61"/>
      <c r="N98" s="61"/>
      <c r="O98" s="61"/>
      <c r="P98" s="61"/>
      <c r="Q98" s="61"/>
    </row>
    <row r="99" spans="1:17" ht="20.65" customHeight="1">
      <c r="A99" s="12"/>
      <c r="B99" s="9" t="s">
        <v>50</v>
      </c>
      <c r="C99" s="18">
        <f>SUM(C97:C98)</f>
        <v>9830</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202</v>
      </c>
      <c r="G3" s="9" t="s">
        <v>16</v>
      </c>
      <c r="H3" s="9" t="s">
        <v>17</v>
      </c>
      <c r="I3" s="56"/>
      <c r="J3" s="9" t="s">
        <v>511</v>
      </c>
      <c r="K3" s="9" t="s">
        <v>16</v>
      </c>
      <c r="L3" s="9" t="s">
        <v>17</v>
      </c>
      <c r="M3" s="57"/>
    </row>
    <row r="4" spans="1:13" ht="20.65" customHeight="1">
      <c r="A4" s="12"/>
      <c r="B4" s="9" t="s">
        <v>27</v>
      </c>
      <c r="C4" s="18">
        <v>412</v>
      </c>
      <c r="D4" s="19">
        <f>C4/C9</f>
        <v>0.11691259931895573</v>
      </c>
      <c r="E4" s="59"/>
      <c r="F4" s="9" t="s">
        <v>207</v>
      </c>
      <c r="G4" s="18">
        <v>1974</v>
      </c>
      <c r="H4" s="19">
        <f>G4/G7</f>
        <v>0.6</v>
      </c>
      <c r="I4" s="59"/>
      <c r="J4" s="9" t="s">
        <v>591</v>
      </c>
      <c r="K4" s="18">
        <v>1236</v>
      </c>
      <c r="L4" s="19">
        <f>K4/K6</f>
        <v>0.35629864514269244</v>
      </c>
      <c r="M4" s="60"/>
    </row>
    <row r="5" spans="1:13" ht="20.65" customHeight="1">
      <c r="A5" s="12"/>
      <c r="B5" s="9" t="s">
        <v>37</v>
      </c>
      <c r="C5" s="18">
        <v>359</v>
      </c>
      <c r="D5" s="19">
        <f>C5/C9</f>
        <v>0.10187287173666289</v>
      </c>
      <c r="E5" s="59"/>
      <c r="F5" s="9" t="s">
        <v>214</v>
      </c>
      <c r="G5" s="43">
        <v>917</v>
      </c>
      <c r="H5" s="19">
        <f>G5/G7</f>
        <v>0.27872340425531916</v>
      </c>
      <c r="I5" s="59"/>
      <c r="J5" s="9" t="s">
        <v>592</v>
      </c>
      <c r="K5" s="18">
        <v>2233</v>
      </c>
      <c r="L5" s="19">
        <f>K5/K6</f>
        <v>0.64370135485730762</v>
      </c>
      <c r="M5" s="60"/>
    </row>
    <row r="6" spans="1:13" ht="20.65" customHeight="1">
      <c r="A6" s="12"/>
      <c r="B6" s="9" t="s">
        <v>47</v>
      </c>
      <c r="C6" s="18">
        <v>58</v>
      </c>
      <c r="D6" s="19">
        <f>C6/C9</f>
        <v>1.6458569807037457E-2</v>
      </c>
      <c r="E6" s="59"/>
      <c r="F6" s="9" t="s">
        <v>198</v>
      </c>
      <c r="G6" s="43">
        <v>399</v>
      </c>
      <c r="H6" s="19">
        <f>G6/G7</f>
        <v>0.12127659574468085</v>
      </c>
      <c r="I6" s="59"/>
      <c r="J6" s="9" t="s">
        <v>50</v>
      </c>
      <c r="K6" s="18">
        <f>SUM(K4:K5)</f>
        <v>3469</v>
      </c>
      <c r="L6" s="19">
        <f>SUM(L4:L5)</f>
        <v>1</v>
      </c>
      <c r="M6" s="60"/>
    </row>
    <row r="7" spans="1:13" ht="20.65" customHeight="1">
      <c r="A7" s="12"/>
      <c r="B7" s="9" t="s">
        <v>52</v>
      </c>
      <c r="C7" s="18">
        <v>2665</v>
      </c>
      <c r="D7" s="19">
        <f>C7/C9</f>
        <v>0.75624290578887632</v>
      </c>
      <c r="E7" s="59"/>
      <c r="F7" s="9" t="s">
        <v>50</v>
      </c>
      <c r="G7" s="18">
        <f>SUM(G4:G6)</f>
        <v>3290</v>
      </c>
      <c r="H7" s="19">
        <f>SUM(H4:H6)</f>
        <v>1</v>
      </c>
      <c r="I7" s="60"/>
      <c r="J7" s="63"/>
      <c r="K7" s="63"/>
      <c r="L7" s="63"/>
      <c r="M7" s="61"/>
    </row>
    <row r="8" spans="1:13" ht="32.65" customHeight="1">
      <c r="A8" s="12"/>
      <c r="B8" s="9" t="s">
        <v>55</v>
      </c>
      <c r="C8" s="18">
        <v>30</v>
      </c>
      <c r="D8" s="19">
        <f>C8/C9</f>
        <v>8.5130533484676502E-3</v>
      </c>
      <c r="E8" s="60"/>
      <c r="F8" s="63"/>
      <c r="G8" s="63"/>
      <c r="H8" s="63"/>
      <c r="I8" s="64"/>
      <c r="J8" s="9" t="s">
        <v>593</v>
      </c>
      <c r="K8" s="9" t="s">
        <v>16</v>
      </c>
      <c r="L8" s="9" t="s">
        <v>17</v>
      </c>
      <c r="M8" s="60"/>
    </row>
    <row r="9" spans="1:13" ht="20.65" customHeight="1">
      <c r="A9" s="12"/>
      <c r="B9" s="9" t="s">
        <v>50</v>
      </c>
      <c r="C9" s="18">
        <f>SUM(C4:C8)</f>
        <v>3524</v>
      </c>
      <c r="D9" s="19">
        <f>SUM(D4:D8)</f>
        <v>1</v>
      </c>
      <c r="E9" s="59"/>
      <c r="F9" s="9" t="s">
        <v>335</v>
      </c>
      <c r="G9" s="9" t="s">
        <v>16</v>
      </c>
      <c r="H9" s="9" t="s">
        <v>17</v>
      </c>
      <c r="I9" s="59"/>
      <c r="J9" s="9" t="s">
        <v>594</v>
      </c>
      <c r="K9" s="18">
        <v>460</v>
      </c>
      <c r="L9" s="19">
        <f>K9/K11</f>
        <v>0.66763425253991293</v>
      </c>
      <c r="M9" s="60"/>
    </row>
    <row r="10" spans="1:13" ht="20.65" customHeight="1">
      <c r="A10" s="49"/>
      <c r="B10" s="62"/>
      <c r="C10" s="63"/>
      <c r="D10" s="63"/>
      <c r="E10" s="64"/>
      <c r="F10" s="9" t="s">
        <v>336</v>
      </c>
      <c r="G10" s="43">
        <v>155</v>
      </c>
      <c r="H10" s="19">
        <f>G10/G13</f>
        <v>7.9650565262076048E-2</v>
      </c>
      <c r="I10" s="59"/>
      <c r="J10" s="9" t="s">
        <v>595</v>
      </c>
      <c r="K10" s="18">
        <v>229</v>
      </c>
      <c r="L10" s="19">
        <f>K10/K11</f>
        <v>0.33236574746008707</v>
      </c>
      <c r="M10" s="60"/>
    </row>
    <row r="11" spans="1:13" ht="20.65" customHeight="1">
      <c r="A11" s="12"/>
      <c r="B11" s="9" t="s">
        <v>75</v>
      </c>
      <c r="C11" s="9" t="s">
        <v>16</v>
      </c>
      <c r="D11" s="9" t="s">
        <v>17</v>
      </c>
      <c r="E11" s="59"/>
      <c r="F11" s="9" t="s">
        <v>339</v>
      </c>
      <c r="G11" s="43">
        <v>479</v>
      </c>
      <c r="H11" s="19">
        <f>G11/G13</f>
        <v>0.24614594039054472</v>
      </c>
      <c r="I11" s="59"/>
      <c r="J11" s="9" t="s">
        <v>50</v>
      </c>
      <c r="K11" s="18">
        <f>SUM(K9:K10)</f>
        <v>689</v>
      </c>
      <c r="L11" s="19">
        <f>SUM(L9:L10)</f>
        <v>1</v>
      </c>
      <c r="M11" s="60"/>
    </row>
    <row r="12" spans="1:13" ht="32.65" customHeight="1">
      <c r="A12" s="12"/>
      <c r="B12" s="9" t="s">
        <v>81</v>
      </c>
      <c r="C12" s="18">
        <v>826</v>
      </c>
      <c r="D12" s="19">
        <f>C12/C15</f>
        <v>0.26550948248151718</v>
      </c>
      <c r="E12" s="59"/>
      <c r="F12" s="9" t="s">
        <v>341</v>
      </c>
      <c r="G12" s="43">
        <v>1312</v>
      </c>
      <c r="H12" s="19">
        <f>G12/G13</f>
        <v>0.67420349434737925</v>
      </c>
      <c r="I12" s="60"/>
      <c r="J12" s="63"/>
      <c r="K12" s="63"/>
      <c r="L12" s="63"/>
      <c r="M12" s="61"/>
    </row>
    <row r="13" spans="1:13" ht="32.65" customHeight="1">
      <c r="A13" s="12"/>
      <c r="B13" s="9" t="s">
        <v>85</v>
      </c>
      <c r="C13" s="18">
        <v>1546</v>
      </c>
      <c r="D13" s="19">
        <f>C13/C15</f>
        <v>0.49694631951141111</v>
      </c>
      <c r="E13" s="59"/>
      <c r="F13" s="9" t="s">
        <v>50</v>
      </c>
      <c r="G13" s="18">
        <f>SUM(G10:G12)</f>
        <v>1946</v>
      </c>
      <c r="H13" s="19">
        <f>SUM(H10:H12)</f>
        <v>1</v>
      </c>
      <c r="I13" s="59"/>
      <c r="J13" s="9" t="s">
        <v>596</v>
      </c>
      <c r="K13" s="9" t="s">
        <v>16</v>
      </c>
      <c r="L13" s="9" t="s">
        <v>17</v>
      </c>
      <c r="M13" s="60"/>
    </row>
    <row r="14" spans="1:13" ht="20.65" customHeight="1">
      <c r="A14" s="12"/>
      <c r="B14" s="9" t="s">
        <v>90</v>
      </c>
      <c r="C14" s="18">
        <v>739</v>
      </c>
      <c r="D14" s="19">
        <f>C14/C15</f>
        <v>0.23754419800707169</v>
      </c>
      <c r="E14" s="60"/>
      <c r="F14" s="63"/>
      <c r="G14" s="63"/>
      <c r="H14" s="63"/>
      <c r="I14" s="64"/>
      <c r="J14" s="9" t="s">
        <v>597</v>
      </c>
      <c r="K14" s="18">
        <v>218</v>
      </c>
      <c r="L14" s="19">
        <f>K14/K16</f>
        <v>0.32296296296296295</v>
      </c>
      <c r="M14" s="60"/>
    </row>
    <row r="15" spans="1:13" ht="20.65" customHeight="1">
      <c r="A15" s="12"/>
      <c r="B15" s="9" t="s">
        <v>50</v>
      </c>
      <c r="C15" s="18">
        <f>SUM(C12:C14)</f>
        <v>3111</v>
      </c>
      <c r="D15" s="19">
        <f>SUM(D12:D14)</f>
        <v>1</v>
      </c>
      <c r="E15" s="59"/>
      <c r="F15" s="9" t="s">
        <v>19</v>
      </c>
      <c r="G15" s="9" t="s">
        <v>16</v>
      </c>
      <c r="H15" s="9" t="s">
        <v>17</v>
      </c>
      <c r="I15" s="59"/>
      <c r="J15" s="9" t="s">
        <v>598</v>
      </c>
      <c r="K15" s="18">
        <v>457</v>
      </c>
      <c r="L15" s="19">
        <f>K15/K16</f>
        <v>0.67703703703703699</v>
      </c>
      <c r="M15" s="60"/>
    </row>
    <row r="16" spans="1:13" ht="20.65" customHeight="1">
      <c r="A16" s="49"/>
      <c r="B16" s="62"/>
      <c r="C16" s="63"/>
      <c r="D16" s="63"/>
      <c r="E16" s="64"/>
      <c r="F16" s="9" t="s">
        <v>29</v>
      </c>
      <c r="G16" s="18">
        <v>702</v>
      </c>
      <c r="H16" s="19">
        <f>G16/G20</f>
        <v>0.27104247104247103</v>
      </c>
      <c r="I16" s="59"/>
      <c r="J16" s="9" t="s">
        <v>50</v>
      </c>
      <c r="K16" s="18">
        <f>SUM(K14:K15)</f>
        <v>675</v>
      </c>
      <c r="L16" s="19">
        <f>SUM(L14:L15)</f>
        <v>1</v>
      </c>
      <c r="M16" s="60"/>
    </row>
    <row r="17" spans="1:13" ht="20.65" customHeight="1">
      <c r="A17" s="12"/>
      <c r="B17" s="9" t="s">
        <v>108</v>
      </c>
      <c r="C17" s="9" t="s">
        <v>16</v>
      </c>
      <c r="D17" s="9" t="s">
        <v>17</v>
      </c>
      <c r="E17" s="59"/>
      <c r="F17" s="9" t="s">
        <v>39</v>
      </c>
      <c r="G17" s="18">
        <v>192</v>
      </c>
      <c r="H17" s="19">
        <f>G17/G20</f>
        <v>7.4131274131274127E-2</v>
      </c>
      <c r="I17" s="60"/>
      <c r="J17" s="65"/>
      <c r="K17" s="65"/>
      <c r="L17" s="65"/>
      <c r="M17" s="61"/>
    </row>
    <row r="18" spans="1:13" ht="20.65" customHeight="1">
      <c r="A18" s="12"/>
      <c r="B18" s="9" t="s">
        <v>111</v>
      </c>
      <c r="C18" s="18">
        <v>742</v>
      </c>
      <c r="D18" s="19">
        <f>C18/C22</f>
        <v>0.24083089905874716</v>
      </c>
      <c r="E18" s="59"/>
      <c r="F18" s="9" t="s">
        <v>49</v>
      </c>
      <c r="G18" s="18">
        <v>752</v>
      </c>
      <c r="H18" s="19">
        <f>G18/G20</f>
        <v>0.29034749034749036</v>
      </c>
      <c r="I18" s="60"/>
      <c r="J18" s="61"/>
      <c r="K18" s="61"/>
      <c r="L18" s="61"/>
      <c r="M18" s="61"/>
    </row>
    <row r="19" spans="1:13" ht="20.65" customHeight="1">
      <c r="A19" s="12"/>
      <c r="B19" s="9" t="s">
        <v>114</v>
      </c>
      <c r="C19" s="18">
        <v>972</v>
      </c>
      <c r="D19" s="19">
        <f>C19/C22</f>
        <v>0.31548198636806229</v>
      </c>
      <c r="E19" s="59"/>
      <c r="F19" s="9" t="s">
        <v>54</v>
      </c>
      <c r="G19" s="18">
        <v>944</v>
      </c>
      <c r="H19" s="19">
        <f>G19/G20</f>
        <v>0.36447876447876448</v>
      </c>
      <c r="I19" s="60"/>
      <c r="J19" s="61"/>
      <c r="K19" s="61"/>
      <c r="L19" s="61"/>
      <c r="M19" s="61"/>
    </row>
    <row r="20" spans="1:13" ht="20.65" customHeight="1">
      <c r="A20" s="12"/>
      <c r="B20" s="9" t="s">
        <v>120</v>
      </c>
      <c r="C20" s="18">
        <v>806</v>
      </c>
      <c r="D20" s="19">
        <f>C20/C22</f>
        <v>0.26160337552742619</v>
      </c>
      <c r="E20" s="59"/>
      <c r="F20" s="9" t="s">
        <v>50</v>
      </c>
      <c r="G20" s="18">
        <f>SUM(G16:G19)</f>
        <v>2590</v>
      </c>
      <c r="H20" s="19">
        <f>SUM(H16:H19)</f>
        <v>1</v>
      </c>
      <c r="I20" s="60"/>
      <c r="J20" s="61"/>
      <c r="K20" s="61"/>
      <c r="L20" s="61"/>
      <c r="M20" s="61"/>
    </row>
    <row r="21" spans="1:13" ht="20.65" customHeight="1">
      <c r="A21" s="12"/>
      <c r="B21" s="9" t="s">
        <v>127</v>
      </c>
      <c r="C21" s="18">
        <v>561</v>
      </c>
      <c r="D21" s="19">
        <f>C21/C22</f>
        <v>0.18208373904576436</v>
      </c>
      <c r="E21" s="60"/>
      <c r="F21" s="65"/>
      <c r="G21" s="65"/>
      <c r="H21" s="65"/>
      <c r="I21" s="61"/>
      <c r="J21" s="61"/>
      <c r="K21" s="61"/>
      <c r="L21" s="61"/>
      <c r="M21" s="61"/>
    </row>
    <row r="22" spans="1:13" ht="20.65" customHeight="1">
      <c r="A22" s="12"/>
      <c r="B22" s="9" t="s">
        <v>50</v>
      </c>
      <c r="C22" s="18">
        <f>SUM(C18:C21)</f>
        <v>3081</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2055</v>
      </c>
      <c r="D25" s="19">
        <f>C25/C27</f>
        <v>0.71953781512605042</v>
      </c>
      <c r="E25" s="60"/>
      <c r="F25" s="61"/>
      <c r="G25" s="61"/>
      <c r="H25" s="61"/>
      <c r="I25" s="61"/>
      <c r="J25" s="61"/>
      <c r="K25" s="61"/>
      <c r="L25" s="61"/>
      <c r="M25" s="61"/>
    </row>
    <row r="26" spans="1:13" ht="20.65" customHeight="1">
      <c r="A26" s="12"/>
      <c r="B26" s="9" t="s">
        <v>148</v>
      </c>
      <c r="C26" s="18">
        <v>801</v>
      </c>
      <c r="D26" s="19">
        <f>C26/C27</f>
        <v>0.28046218487394958</v>
      </c>
      <c r="E26" s="60"/>
      <c r="F26" s="61"/>
      <c r="G26" s="61"/>
      <c r="H26" s="61"/>
      <c r="I26" s="61"/>
      <c r="J26" s="61"/>
      <c r="K26" s="61"/>
      <c r="L26" s="61"/>
      <c r="M26" s="61"/>
    </row>
    <row r="27" spans="1:13" ht="20.65" customHeight="1">
      <c r="A27" s="12"/>
      <c r="B27" s="9" t="s">
        <v>50</v>
      </c>
      <c r="C27" s="18">
        <f>SUM(C25:C26)</f>
        <v>2856</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1204</v>
      </c>
      <c r="D30" s="19">
        <f>C30/C33</f>
        <v>0.4591914569031274</v>
      </c>
      <c r="E30" s="60"/>
      <c r="F30" s="61"/>
      <c r="G30" s="61"/>
      <c r="H30" s="61"/>
      <c r="I30" s="61"/>
      <c r="J30" s="61"/>
      <c r="K30" s="61"/>
      <c r="L30" s="61"/>
      <c r="M30" s="61"/>
    </row>
    <row r="31" spans="1:13" ht="20.65" customHeight="1">
      <c r="A31" s="12"/>
      <c r="B31" s="9" t="s">
        <v>169</v>
      </c>
      <c r="C31" s="18">
        <v>873</v>
      </c>
      <c r="D31" s="19">
        <f>C31/C33</f>
        <v>0.33295194508009152</v>
      </c>
      <c r="E31" s="60"/>
      <c r="F31" s="61"/>
      <c r="G31" s="61"/>
      <c r="H31" s="61"/>
      <c r="I31" s="61"/>
      <c r="J31" s="61"/>
      <c r="K31" s="61"/>
      <c r="L31" s="61"/>
      <c r="M31" s="61"/>
    </row>
    <row r="32" spans="1:13" ht="32.65" customHeight="1">
      <c r="A32" s="12"/>
      <c r="B32" s="9" t="s">
        <v>176</v>
      </c>
      <c r="C32" s="18">
        <v>545</v>
      </c>
      <c r="D32" s="19">
        <f>C32/C33</f>
        <v>0.20785659801678108</v>
      </c>
      <c r="E32" s="60"/>
      <c r="F32" s="61"/>
      <c r="G32" s="61"/>
      <c r="H32" s="61"/>
      <c r="I32" s="61"/>
      <c r="J32" s="61"/>
      <c r="K32" s="61"/>
      <c r="L32" s="61"/>
      <c r="M32" s="61"/>
    </row>
    <row r="33" spans="1:13" ht="20.65" customHeight="1">
      <c r="A33" s="12"/>
      <c r="B33" s="9" t="s">
        <v>50</v>
      </c>
      <c r="C33" s="18">
        <f>SUM(C30:C32)</f>
        <v>2622</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529</v>
      </c>
      <c r="D36" s="19">
        <f>C36/C38</f>
        <v>0.21219414360208583</v>
      </c>
      <c r="E36" s="60"/>
      <c r="F36" s="61"/>
      <c r="G36" s="61"/>
      <c r="H36" s="61"/>
      <c r="I36" s="61"/>
      <c r="J36" s="61"/>
      <c r="K36" s="61"/>
      <c r="L36" s="61"/>
      <c r="M36" s="61"/>
    </row>
    <row r="37" spans="1:13" ht="20.65" customHeight="1">
      <c r="A37" s="12"/>
      <c r="B37" s="9" t="s">
        <v>199</v>
      </c>
      <c r="C37" s="18">
        <v>1964</v>
      </c>
      <c r="D37" s="19">
        <f>C37/C38</f>
        <v>0.78780585639791412</v>
      </c>
      <c r="E37" s="60"/>
      <c r="F37" s="61"/>
      <c r="G37" s="61"/>
      <c r="H37" s="61"/>
      <c r="I37" s="61"/>
      <c r="J37" s="61"/>
      <c r="K37" s="61"/>
      <c r="L37" s="61"/>
      <c r="M37" s="61"/>
    </row>
    <row r="38" spans="1:13" ht="20.65" customHeight="1">
      <c r="A38" s="12"/>
      <c r="B38" s="9" t="s">
        <v>50</v>
      </c>
      <c r="C38" s="18">
        <f>SUM(C36:C37)</f>
        <v>2493</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1062</v>
      </c>
      <c r="D41" s="19">
        <f>C41/C44</f>
        <v>0.43596059113300495</v>
      </c>
      <c r="E41" s="60"/>
      <c r="F41" s="61"/>
      <c r="G41" s="61"/>
      <c r="H41" s="61"/>
      <c r="I41" s="61"/>
      <c r="J41" s="61"/>
      <c r="K41" s="61"/>
      <c r="L41" s="61"/>
      <c r="M41" s="61"/>
    </row>
    <row r="42" spans="1:13" ht="20.65" customHeight="1">
      <c r="A42" s="12"/>
      <c r="B42" s="9" t="s">
        <v>220</v>
      </c>
      <c r="C42" s="18">
        <v>503</v>
      </c>
      <c r="D42" s="19">
        <f>C42/C44</f>
        <v>0.20648604269293924</v>
      </c>
      <c r="E42" s="60"/>
      <c r="F42" s="61"/>
      <c r="G42" s="61"/>
      <c r="H42" s="61"/>
      <c r="I42" s="61"/>
      <c r="J42" s="61"/>
      <c r="K42" s="61"/>
      <c r="L42" s="61"/>
      <c r="M42" s="61"/>
    </row>
    <row r="43" spans="1:13" ht="32.65" customHeight="1">
      <c r="A43" s="12"/>
      <c r="B43" s="9" t="s">
        <v>224</v>
      </c>
      <c r="C43" s="18">
        <v>871</v>
      </c>
      <c r="D43" s="19">
        <f>C43/C44</f>
        <v>0.35755336617405581</v>
      </c>
      <c r="E43" s="60"/>
      <c r="F43" s="61"/>
      <c r="G43" s="61"/>
      <c r="H43" s="61"/>
      <c r="I43" s="61"/>
      <c r="J43" s="61"/>
      <c r="K43" s="61"/>
      <c r="L43" s="61"/>
      <c r="M43" s="61"/>
    </row>
    <row r="44" spans="1:13" ht="20.65" customHeight="1">
      <c r="A44" s="12"/>
      <c r="B44" s="9" t="s">
        <v>50</v>
      </c>
      <c r="C44" s="18">
        <f>SUM(C41:C43)</f>
        <v>2436</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1362</v>
      </c>
      <c r="D47" s="19">
        <f>C47/C49</f>
        <v>0.56797331109257709</v>
      </c>
      <c r="E47" s="60"/>
      <c r="F47" s="61"/>
      <c r="G47" s="61"/>
      <c r="H47" s="61"/>
      <c r="I47" s="61"/>
      <c r="J47" s="61"/>
      <c r="K47" s="61"/>
      <c r="L47" s="61"/>
      <c r="M47" s="61"/>
    </row>
    <row r="48" spans="1:13" ht="32.65" customHeight="1">
      <c r="A48" s="12"/>
      <c r="B48" s="9" t="s">
        <v>241</v>
      </c>
      <c r="C48" s="18">
        <v>1036</v>
      </c>
      <c r="D48" s="19">
        <f>C48/C49</f>
        <v>0.43202668890742285</v>
      </c>
      <c r="E48" s="60"/>
      <c r="F48" s="61"/>
      <c r="G48" s="61"/>
      <c r="H48" s="61"/>
      <c r="I48" s="61"/>
      <c r="J48" s="61"/>
      <c r="K48" s="61"/>
      <c r="L48" s="61"/>
      <c r="M48" s="61"/>
    </row>
    <row r="49" spans="1:13" ht="20.65" customHeight="1">
      <c r="A49" s="12"/>
      <c r="B49" s="9" t="s">
        <v>50</v>
      </c>
      <c r="C49" s="18">
        <f>SUM(C47:C48)</f>
        <v>2398</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1623</v>
      </c>
      <c r="D52" s="19">
        <f>C52/C54</f>
        <v>0.68394437420986098</v>
      </c>
      <c r="E52" s="60"/>
      <c r="F52" s="61"/>
      <c r="G52" s="61"/>
      <c r="H52" s="61"/>
      <c r="I52" s="61"/>
      <c r="J52" s="61"/>
      <c r="K52" s="61"/>
      <c r="L52" s="61"/>
      <c r="M52" s="61"/>
    </row>
    <row r="53" spans="1:13" ht="20.65" customHeight="1">
      <c r="A53" s="12"/>
      <c r="B53" s="9" t="s">
        <v>259</v>
      </c>
      <c r="C53" s="18">
        <v>750</v>
      </c>
      <c r="D53" s="19">
        <f>C53/C54</f>
        <v>0.31605562579013907</v>
      </c>
      <c r="E53" s="60"/>
      <c r="F53" s="61"/>
      <c r="G53" s="61"/>
      <c r="H53" s="61"/>
      <c r="I53" s="61"/>
      <c r="J53" s="61"/>
      <c r="K53" s="61"/>
      <c r="L53" s="61"/>
      <c r="M53" s="61"/>
    </row>
    <row r="54" spans="1:13" ht="20.65" customHeight="1">
      <c r="A54" s="12"/>
      <c r="B54" s="9" t="s">
        <v>50</v>
      </c>
      <c r="C54" s="18">
        <f>SUM(C52:C53)</f>
        <v>2373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1018</v>
      </c>
      <c r="D57" s="19">
        <f>C57/C60</f>
        <v>0.42989864864864863</v>
      </c>
      <c r="E57" s="60"/>
      <c r="F57" s="61"/>
      <c r="G57" s="61"/>
      <c r="H57" s="61"/>
      <c r="I57" s="61"/>
      <c r="J57" s="61"/>
      <c r="K57" s="61"/>
      <c r="L57" s="61"/>
      <c r="M57" s="61"/>
    </row>
    <row r="58" spans="1:13" ht="20.65" customHeight="1">
      <c r="A58" s="12"/>
      <c r="B58" s="9" t="s">
        <v>274</v>
      </c>
      <c r="C58" s="18">
        <v>780</v>
      </c>
      <c r="D58" s="19">
        <f>C58/C60</f>
        <v>0.32939189189189189</v>
      </c>
      <c r="E58" s="60"/>
      <c r="F58" s="61"/>
      <c r="G58" s="61"/>
      <c r="H58" s="61"/>
      <c r="I58" s="61"/>
      <c r="J58" s="61"/>
      <c r="K58" s="61"/>
      <c r="L58" s="61"/>
      <c r="M58" s="61"/>
    </row>
    <row r="59" spans="1:13" ht="20.65" customHeight="1">
      <c r="A59" s="12"/>
      <c r="B59" s="9" t="s">
        <v>278</v>
      </c>
      <c r="C59" s="18">
        <v>570</v>
      </c>
      <c r="D59" s="19">
        <f>C59/C60</f>
        <v>0.24070945945945946</v>
      </c>
      <c r="E59" s="60"/>
      <c r="F59" s="61"/>
      <c r="G59" s="61"/>
      <c r="H59" s="61"/>
      <c r="I59" s="61"/>
      <c r="J59" s="61"/>
      <c r="K59" s="61"/>
      <c r="L59" s="61"/>
      <c r="M59" s="61"/>
    </row>
    <row r="60" spans="1:13" ht="20.65" customHeight="1">
      <c r="A60" s="12"/>
      <c r="B60" s="9" t="s">
        <v>50</v>
      </c>
      <c r="C60" s="18">
        <f>SUM(C57:C59)</f>
        <v>2368</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960</v>
      </c>
      <c r="D63" s="19">
        <f>C63/C65</f>
        <v>0.39768019884009942</v>
      </c>
      <c r="E63" s="60"/>
      <c r="F63" s="61"/>
      <c r="G63" s="61"/>
      <c r="H63" s="61"/>
      <c r="I63" s="61"/>
      <c r="J63" s="61"/>
      <c r="K63" s="61"/>
      <c r="L63" s="61"/>
      <c r="M63" s="61"/>
    </row>
    <row r="64" spans="1:13" ht="20.65" customHeight="1">
      <c r="A64" s="12"/>
      <c r="B64" s="9" t="s">
        <v>295</v>
      </c>
      <c r="C64" s="18">
        <v>1454</v>
      </c>
      <c r="D64" s="19">
        <f>C64/C65</f>
        <v>0.60231980115990058</v>
      </c>
      <c r="E64" s="60"/>
      <c r="F64" s="61"/>
      <c r="G64" s="61"/>
      <c r="H64" s="61"/>
      <c r="I64" s="61"/>
      <c r="J64" s="61"/>
      <c r="K64" s="61"/>
      <c r="L64" s="61"/>
      <c r="M64" s="61"/>
    </row>
    <row r="65" spans="1:13" ht="20.65" customHeight="1">
      <c r="A65" s="12"/>
      <c r="B65" s="9" t="s">
        <v>50</v>
      </c>
      <c r="C65" s="18">
        <f>SUM(C63:C64)</f>
        <v>2414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1063</v>
      </c>
      <c r="D68" s="19">
        <f>C68/C70</f>
        <v>0.40853189853958494</v>
      </c>
      <c r="E68" s="60"/>
      <c r="F68" s="61"/>
      <c r="G68" s="61"/>
      <c r="H68" s="61"/>
      <c r="I68" s="61"/>
      <c r="J68" s="61"/>
      <c r="K68" s="61"/>
      <c r="L68" s="61"/>
      <c r="M68" s="61"/>
    </row>
    <row r="69" spans="1:13" ht="20.65" customHeight="1">
      <c r="A69" s="12"/>
      <c r="B69" s="9" t="s">
        <v>309</v>
      </c>
      <c r="C69" s="18">
        <v>1539</v>
      </c>
      <c r="D69" s="19">
        <f>C69/C70</f>
        <v>0.59146810146041506</v>
      </c>
      <c r="E69" s="60"/>
      <c r="F69" s="61"/>
      <c r="G69" s="61"/>
      <c r="H69" s="61"/>
      <c r="I69" s="61"/>
      <c r="J69" s="61"/>
      <c r="K69" s="61"/>
      <c r="L69" s="61"/>
      <c r="M69" s="61"/>
    </row>
    <row r="70" spans="1:13" ht="20.65" customHeight="1">
      <c r="A70" s="12"/>
      <c r="B70" s="9" t="s">
        <v>50</v>
      </c>
      <c r="C70" s="18">
        <f>SUM(C68:C69)</f>
        <v>2602</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576</v>
      </c>
      <c r="D73" s="19">
        <f>C73/C76</f>
        <v>0.22196531791907514</v>
      </c>
      <c r="E73" s="60"/>
      <c r="F73" s="61"/>
      <c r="G73" s="61"/>
      <c r="H73" s="61"/>
      <c r="I73" s="61"/>
      <c r="J73" s="61"/>
      <c r="K73" s="61"/>
      <c r="L73" s="61"/>
      <c r="M73" s="61"/>
    </row>
    <row r="74" spans="1:13" ht="20.65" customHeight="1">
      <c r="A74" s="12"/>
      <c r="B74" s="9" t="s">
        <v>321</v>
      </c>
      <c r="C74" s="18">
        <v>532</v>
      </c>
      <c r="D74" s="19">
        <f>C74/C76</f>
        <v>0.20500963391136801</v>
      </c>
      <c r="E74" s="60"/>
      <c r="F74" s="61"/>
      <c r="G74" s="61"/>
      <c r="H74" s="61"/>
      <c r="I74" s="61"/>
      <c r="J74" s="61"/>
      <c r="K74" s="61"/>
      <c r="L74" s="61"/>
      <c r="M74" s="61"/>
    </row>
    <row r="75" spans="1:13" ht="20.65" customHeight="1">
      <c r="A75" s="12"/>
      <c r="B75" s="9" t="s">
        <v>323</v>
      </c>
      <c r="C75" s="18">
        <v>1487</v>
      </c>
      <c r="D75" s="19">
        <f>C75/C76</f>
        <v>0.57302504816955679</v>
      </c>
      <c r="E75" s="60"/>
      <c r="F75" s="61"/>
      <c r="G75" s="61"/>
      <c r="H75" s="61"/>
      <c r="I75" s="61"/>
      <c r="J75" s="61"/>
      <c r="K75" s="61"/>
      <c r="L75" s="61"/>
      <c r="M75" s="61"/>
    </row>
    <row r="76" spans="1:13" ht="20.65" customHeight="1">
      <c r="A76" s="12"/>
      <c r="B76" s="9" t="s">
        <v>50</v>
      </c>
      <c r="C76" s="18">
        <f>SUM(C73:C75)</f>
        <v>2595</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798</v>
      </c>
      <c r="D79" s="19">
        <f>C79/C82</f>
        <v>0.2937062937062937</v>
      </c>
      <c r="E79" s="60"/>
      <c r="F79" s="61"/>
      <c r="G79" s="61"/>
      <c r="H79" s="61"/>
      <c r="I79" s="61"/>
      <c r="J79" s="61"/>
      <c r="K79" s="61"/>
      <c r="L79" s="61"/>
      <c r="M79" s="61"/>
    </row>
    <row r="80" spans="1:13" ht="20.65" customHeight="1">
      <c r="A80" s="12"/>
      <c r="B80" s="9" t="s">
        <v>332</v>
      </c>
      <c r="C80" s="18">
        <v>305</v>
      </c>
      <c r="D80" s="19">
        <f>C80/C82</f>
        <v>0.11225616488774383</v>
      </c>
      <c r="E80" s="60"/>
      <c r="F80" s="61"/>
      <c r="G80" s="61"/>
      <c r="H80" s="61"/>
      <c r="I80" s="61"/>
      <c r="J80" s="61"/>
      <c r="K80" s="61"/>
      <c r="L80" s="61"/>
      <c r="M80" s="61"/>
    </row>
    <row r="81" spans="1:13" ht="20.65" customHeight="1">
      <c r="A81" s="12"/>
      <c r="B81" s="9" t="s">
        <v>333</v>
      </c>
      <c r="C81" s="18">
        <v>1614</v>
      </c>
      <c r="D81" s="19">
        <f>C81/C82</f>
        <v>0.59403754140596243</v>
      </c>
      <c r="E81" s="60"/>
      <c r="F81" s="61"/>
      <c r="G81" s="61"/>
      <c r="H81" s="61"/>
      <c r="I81" s="61"/>
      <c r="J81" s="61"/>
      <c r="K81" s="61"/>
      <c r="L81" s="61"/>
      <c r="M81" s="61"/>
    </row>
    <row r="82" spans="1:13" ht="20.65" customHeight="1">
      <c r="A82" s="12"/>
      <c r="B82" s="9" t="s">
        <v>50</v>
      </c>
      <c r="C82" s="18">
        <f>SUM(C79:C81)</f>
        <v>2717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315</v>
      </c>
      <c r="D85" s="19">
        <f>C85/C89</f>
        <v>0.10141661300708306</v>
      </c>
      <c r="E85" s="60"/>
      <c r="F85" s="61"/>
      <c r="G85" s="61"/>
      <c r="H85" s="61"/>
      <c r="I85" s="61"/>
      <c r="J85" s="61"/>
      <c r="K85" s="61"/>
      <c r="L85" s="61"/>
      <c r="M85" s="61"/>
    </row>
    <row r="86" spans="1:13" ht="20.65" customHeight="1">
      <c r="A86" s="12"/>
      <c r="B86" s="9" t="s">
        <v>342</v>
      </c>
      <c r="C86" s="18">
        <v>1882</v>
      </c>
      <c r="D86" s="19">
        <f>C86/C89</f>
        <v>0.60592401802962004</v>
      </c>
      <c r="E86" s="60"/>
      <c r="F86" s="61"/>
      <c r="G86" s="61"/>
      <c r="H86" s="61"/>
      <c r="I86" s="61"/>
      <c r="J86" s="61"/>
      <c r="K86" s="61"/>
      <c r="L86" s="61"/>
      <c r="M86" s="61"/>
    </row>
    <row r="87" spans="1:13" ht="20.65" customHeight="1">
      <c r="A87" s="12"/>
      <c r="B87" s="9" t="s">
        <v>344</v>
      </c>
      <c r="C87" s="18">
        <v>291</v>
      </c>
      <c r="D87" s="19">
        <f>C87/C89</f>
        <v>9.3689632968448164E-2</v>
      </c>
      <c r="E87" s="60"/>
      <c r="F87" s="61"/>
      <c r="G87" s="61"/>
      <c r="H87" s="61"/>
      <c r="I87" s="61"/>
      <c r="J87" s="61"/>
      <c r="K87" s="61"/>
      <c r="L87" s="61"/>
      <c r="M87" s="61"/>
    </row>
    <row r="88" spans="1:13" ht="20.65" customHeight="1">
      <c r="A88" s="12"/>
      <c r="B88" s="9" t="s">
        <v>346</v>
      </c>
      <c r="C88" s="18">
        <v>618</v>
      </c>
      <c r="D88" s="19">
        <f>C88/C89</f>
        <v>0.19896973599484868</v>
      </c>
      <c r="E88" s="60"/>
      <c r="F88" s="61"/>
      <c r="G88" s="61"/>
      <c r="H88" s="61"/>
      <c r="I88" s="61"/>
      <c r="J88" s="61"/>
      <c r="K88" s="61"/>
      <c r="L88" s="61"/>
      <c r="M88" s="61"/>
    </row>
    <row r="89" spans="1:13" ht="20.65" customHeight="1">
      <c r="A89" s="12"/>
      <c r="B89" s="9" t="s">
        <v>50</v>
      </c>
      <c r="C89" s="18">
        <f>SUM(C85:C88)</f>
        <v>3106</v>
      </c>
      <c r="D89" s="19">
        <f>SUM(D85:D88)</f>
        <v>0.99999999999999989</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1671</v>
      </c>
      <c r="D92" s="19">
        <f>C92/C94</f>
        <v>0.67761557177615572</v>
      </c>
      <c r="E92" s="60"/>
      <c r="F92" s="61"/>
      <c r="G92" s="61"/>
      <c r="H92" s="61"/>
      <c r="I92" s="61"/>
      <c r="J92" s="61"/>
      <c r="K92" s="61"/>
      <c r="L92" s="61"/>
      <c r="M92" s="61"/>
    </row>
    <row r="93" spans="1:13" ht="20.65" customHeight="1">
      <c r="A93" s="12"/>
      <c r="B93" s="9" t="s">
        <v>355</v>
      </c>
      <c r="C93" s="18">
        <v>795</v>
      </c>
      <c r="D93" s="19">
        <f>C93/C94</f>
        <v>0.32238442822384428</v>
      </c>
      <c r="E93" s="60"/>
      <c r="F93" s="61"/>
      <c r="G93" s="61"/>
      <c r="H93" s="61"/>
      <c r="I93" s="61"/>
      <c r="J93" s="61"/>
      <c r="K93" s="61"/>
      <c r="L93" s="61"/>
      <c r="M93" s="61"/>
    </row>
    <row r="94" spans="1:13" ht="20.65" customHeight="1">
      <c r="A94" s="12"/>
      <c r="B94" s="9" t="s">
        <v>50</v>
      </c>
      <c r="C94" s="18">
        <f>SUM(C92:C93)</f>
        <v>2466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1548</v>
      </c>
      <c r="D97" s="19">
        <f>C97/C99</f>
        <v>0.64796986186688987</v>
      </c>
      <c r="E97" s="60"/>
      <c r="F97" s="61"/>
      <c r="G97" s="61"/>
      <c r="H97" s="61"/>
      <c r="I97" s="61"/>
      <c r="J97" s="61"/>
      <c r="K97" s="61"/>
      <c r="L97" s="61"/>
      <c r="M97" s="61"/>
    </row>
    <row r="98" spans="1:13" ht="20.65" customHeight="1">
      <c r="A98" s="12"/>
      <c r="B98" s="9" t="s">
        <v>364</v>
      </c>
      <c r="C98" s="18">
        <v>841</v>
      </c>
      <c r="D98" s="19">
        <f>C98/C99</f>
        <v>0.35203013813311007</v>
      </c>
      <c r="E98" s="60"/>
      <c r="F98" s="61"/>
      <c r="G98" s="61"/>
      <c r="H98" s="61"/>
      <c r="I98" s="61"/>
      <c r="J98" s="61"/>
      <c r="K98" s="61"/>
      <c r="L98" s="61"/>
      <c r="M98" s="61"/>
    </row>
    <row r="99" spans="1:13" ht="20.65" customHeight="1">
      <c r="A99" s="12"/>
      <c r="B99" s="9" t="s">
        <v>50</v>
      </c>
      <c r="C99" s="18">
        <f>SUM(C97:C98)</f>
        <v>2389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A2" sqref="A2"/>
    </sheetView>
  </sheetViews>
  <sheetFormatPr defaultColWidth="16.28515625" defaultRowHeight="19.899999999999999" customHeight="1"/>
  <cols>
    <col min="1" max="256" width="16.28515625" style="81"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76</v>
      </c>
      <c r="G3" s="9" t="s">
        <v>16</v>
      </c>
      <c r="H3" s="9" t="s">
        <v>17</v>
      </c>
      <c r="I3" s="56"/>
      <c r="J3" s="9" t="s">
        <v>539</v>
      </c>
      <c r="K3" s="9" t="s">
        <v>16</v>
      </c>
      <c r="L3" s="9" t="s">
        <v>17</v>
      </c>
      <c r="M3" s="57"/>
    </row>
    <row r="4" spans="1:13" ht="20.65" customHeight="1">
      <c r="A4" s="12"/>
      <c r="B4" s="9" t="s">
        <v>27</v>
      </c>
      <c r="C4" s="18">
        <v>631</v>
      </c>
      <c r="D4" s="19">
        <f>C4/C9</f>
        <v>0.12261951029926156</v>
      </c>
      <c r="E4" s="59"/>
      <c r="F4" s="9" t="s">
        <v>82</v>
      </c>
      <c r="G4" s="43">
        <v>201</v>
      </c>
      <c r="H4" s="19">
        <f>G4/G6</f>
        <v>0.75563909774436089</v>
      </c>
      <c r="I4" s="59"/>
      <c r="J4" s="9" t="s">
        <v>600</v>
      </c>
      <c r="K4" s="18">
        <v>2790</v>
      </c>
      <c r="L4" s="19">
        <f>K4/K6</f>
        <v>0.55160142348754448</v>
      </c>
      <c r="M4" s="60"/>
    </row>
    <row r="5" spans="1:13" ht="20.65" customHeight="1">
      <c r="A5" s="12"/>
      <c r="B5" s="9" t="s">
        <v>37</v>
      </c>
      <c r="C5" s="18">
        <v>579</v>
      </c>
      <c r="D5" s="19">
        <f>C5/C9</f>
        <v>0.11251457442673922</v>
      </c>
      <c r="E5" s="59"/>
      <c r="F5" s="9" t="s">
        <v>86</v>
      </c>
      <c r="G5" s="43">
        <v>65</v>
      </c>
      <c r="H5" s="19">
        <f>G5/G6</f>
        <v>0.24436090225563908</v>
      </c>
      <c r="I5" s="59"/>
      <c r="J5" s="9" t="s">
        <v>601</v>
      </c>
      <c r="K5" s="18">
        <v>2268</v>
      </c>
      <c r="L5" s="19">
        <f>K5/K6</f>
        <v>0.44839857651245552</v>
      </c>
      <c r="M5" s="60"/>
    </row>
    <row r="6" spans="1:13" ht="20.65" customHeight="1">
      <c r="A6" s="12"/>
      <c r="B6" s="9" t="s">
        <v>47</v>
      </c>
      <c r="C6" s="18">
        <v>95</v>
      </c>
      <c r="D6" s="19">
        <f>C6/C9</f>
        <v>1.8460940536338902E-2</v>
      </c>
      <c r="E6" s="59"/>
      <c r="F6" s="9" t="s">
        <v>50</v>
      </c>
      <c r="G6" s="18">
        <f>SUM(G4:G5)</f>
        <v>266</v>
      </c>
      <c r="H6" s="19">
        <f>SUM(H4:H5)</f>
        <v>1</v>
      </c>
      <c r="I6" s="59"/>
      <c r="J6" s="9" t="s">
        <v>50</v>
      </c>
      <c r="K6" s="18">
        <f>SUM(K4:K5)</f>
        <v>5058</v>
      </c>
      <c r="L6" s="19">
        <f>SUM(L4:L5)</f>
        <v>1</v>
      </c>
      <c r="M6" s="60"/>
    </row>
    <row r="7" spans="1:13" ht="20.65" customHeight="1">
      <c r="A7" s="12"/>
      <c r="B7" s="9" t="s">
        <v>52</v>
      </c>
      <c r="C7" s="18">
        <v>3789</v>
      </c>
      <c r="D7" s="19">
        <f>C7/C9</f>
        <v>0.73630003886513795</v>
      </c>
      <c r="E7" s="60"/>
      <c r="F7" s="63"/>
      <c r="G7" s="63"/>
      <c r="H7" s="63"/>
      <c r="I7" s="61"/>
      <c r="J7" s="63"/>
      <c r="K7" s="63"/>
      <c r="L7" s="63"/>
      <c r="M7" s="61"/>
    </row>
    <row r="8" spans="1:13" ht="20.65" customHeight="1">
      <c r="A8" s="12"/>
      <c r="B8" s="9" t="s">
        <v>55</v>
      </c>
      <c r="C8" s="18">
        <v>52</v>
      </c>
      <c r="D8" s="19">
        <f>C8/C9</f>
        <v>1.0104935872522347E-2</v>
      </c>
      <c r="E8" s="59"/>
      <c r="F8" s="9" t="s">
        <v>159</v>
      </c>
      <c r="G8" s="9" t="s">
        <v>16</v>
      </c>
      <c r="H8" s="9" t="s">
        <v>17</v>
      </c>
      <c r="I8" s="59"/>
      <c r="J8" s="9" t="s">
        <v>542</v>
      </c>
      <c r="K8" s="9" t="s">
        <v>16</v>
      </c>
      <c r="L8" s="9" t="s">
        <v>17</v>
      </c>
      <c r="M8" s="60"/>
    </row>
    <row r="9" spans="1:13" ht="20.65" customHeight="1">
      <c r="A9" s="12"/>
      <c r="B9" s="9" t="s">
        <v>50</v>
      </c>
      <c r="C9" s="18">
        <f>SUM(C4:C8)</f>
        <v>5146</v>
      </c>
      <c r="D9" s="19">
        <f>SUM(D4:D8)</f>
        <v>1</v>
      </c>
      <c r="E9" s="59"/>
      <c r="F9" s="9" t="s">
        <v>164</v>
      </c>
      <c r="G9" s="18">
        <v>1171</v>
      </c>
      <c r="H9" s="19">
        <f>G9/G11</f>
        <v>0.24406002501042101</v>
      </c>
      <c r="I9" s="59"/>
      <c r="J9" s="9" t="s">
        <v>602</v>
      </c>
      <c r="K9" s="18">
        <v>1798</v>
      </c>
      <c r="L9" s="19">
        <f>K9/K11</f>
        <v>0.34273732367518112</v>
      </c>
      <c r="M9" s="60"/>
    </row>
    <row r="10" spans="1:13" ht="20.65" customHeight="1">
      <c r="A10" s="49"/>
      <c r="B10" s="62"/>
      <c r="C10" s="63"/>
      <c r="D10" s="63"/>
      <c r="E10" s="64"/>
      <c r="F10" s="9" t="s">
        <v>170</v>
      </c>
      <c r="G10" s="18">
        <v>3627</v>
      </c>
      <c r="H10" s="19">
        <f>G10/G11</f>
        <v>0.75593997498957899</v>
      </c>
      <c r="I10" s="59"/>
      <c r="J10" s="9" t="s">
        <v>603</v>
      </c>
      <c r="K10" s="18">
        <v>3448</v>
      </c>
      <c r="L10" s="19">
        <f>K10/K11</f>
        <v>0.65726267632481894</v>
      </c>
      <c r="M10" s="60"/>
    </row>
    <row r="11" spans="1:13" ht="20.65" customHeight="1">
      <c r="A11" s="12"/>
      <c r="B11" s="9" t="s">
        <v>75</v>
      </c>
      <c r="C11" s="9" t="s">
        <v>16</v>
      </c>
      <c r="D11" s="9" t="s">
        <v>17</v>
      </c>
      <c r="E11" s="59"/>
      <c r="F11" s="9" t="s">
        <v>50</v>
      </c>
      <c r="G11" s="18">
        <f>SUM(G9:G10)</f>
        <v>4798</v>
      </c>
      <c r="H11" s="19">
        <f>SUM(H9:H10)</f>
        <v>1</v>
      </c>
      <c r="I11" s="59"/>
      <c r="J11" s="9" t="s">
        <v>50</v>
      </c>
      <c r="K11" s="18">
        <f>SUM(K9:K10)</f>
        <v>5246</v>
      </c>
      <c r="L11" s="19">
        <f>SUM(L9:L10)</f>
        <v>1</v>
      </c>
      <c r="M11" s="60"/>
    </row>
    <row r="12" spans="1:13" ht="20.65" customHeight="1">
      <c r="A12" s="12"/>
      <c r="B12" s="9" t="s">
        <v>81</v>
      </c>
      <c r="C12" s="18">
        <v>1746</v>
      </c>
      <c r="D12" s="19">
        <f>C12/C15</f>
        <v>0.37775854608394632</v>
      </c>
      <c r="E12" s="60"/>
      <c r="F12" s="63"/>
      <c r="G12" s="63"/>
      <c r="H12" s="63"/>
      <c r="I12" s="61"/>
      <c r="J12" s="63"/>
      <c r="K12" s="63"/>
      <c r="L12" s="63"/>
      <c r="M12" s="61"/>
    </row>
    <row r="13" spans="1:13" ht="32.65" customHeight="1">
      <c r="A13" s="12"/>
      <c r="B13" s="9" t="s">
        <v>85</v>
      </c>
      <c r="C13" s="18">
        <v>2201</v>
      </c>
      <c r="D13" s="19">
        <f>C13/C15</f>
        <v>0.47620077888360018</v>
      </c>
      <c r="E13" s="59"/>
      <c r="F13" s="9" t="s">
        <v>347</v>
      </c>
      <c r="G13" s="9" t="s">
        <v>16</v>
      </c>
      <c r="H13" s="9" t="s">
        <v>17</v>
      </c>
      <c r="I13" s="59"/>
      <c r="J13" s="9" t="s">
        <v>604</v>
      </c>
      <c r="K13" s="9" t="s">
        <v>16</v>
      </c>
      <c r="L13" s="9" t="s">
        <v>17</v>
      </c>
      <c r="M13" s="60"/>
    </row>
    <row r="14" spans="1:13" ht="20.65" customHeight="1">
      <c r="A14" s="12"/>
      <c r="B14" s="9" t="s">
        <v>90</v>
      </c>
      <c r="C14" s="18">
        <v>675</v>
      </c>
      <c r="D14" s="19">
        <f>C14/C15</f>
        <v>0.14604067503245349</v>
      </c>
      <c r="E14" s="59"/>
      <c r="F14" s="9" t="s">
        <v>349</v>
      </c>
      <c r="G14" s="18">
        <v>1910</v>
      </c>
      <c r="H14" s="19">
        <f>G14/G16</f>
        <v>0.37642885297595585</v>
      </c>
      <c r="I14" s="59"/>
      <c r="J14" s="9" t="s">
        <v>605</v>
      </c>
      <c r="K14" s="18">
        <v>2721</v>
      </c>
      <c r="L14" s="19">
        <f>K14/K16</f>
        <v>0.57819804504887373</v>
      </c>
      <c r="M14" s="60"/>
    </row>
    <row r="15" spans="1:13" ht="32.65" customHeight="1">
      <c r="A15" s="12"/>
      <c r="B15" s="9" t="s">
        <v>50</v>
      </c>
      <c r="C15" s="18">
        <f>SUM(C12:C14)</f>
        <v>4622</v>
      </c>
      <c r="D15" s="19">
        <f>SUM(D12:D14)</f>
        <v>1</v>
      </c>
      <c r="E15" s="59"/>
      <c r="F15" s="9" t="s">
        <v>351</v>
      </c>
      <c r="G15" s="18">
        <v>3164</v>
      </c>
      <c r="H15" s="19">
        <f>G15/G16</f>
        <v>0.62357114702404415</v>
      </c>
      <c r="I15" s="59"/>
      <c r="J15" s="9" t="s">
        <v>606</v>
      </c>
      <c r="K15" s="18">
        <v>1985</v>
      </c>
      <c r="L15" s="19">
        <f>K15/K16</f>
        <v>0.42180195495112621</v>
      </c>
      <c r="M15" s="60"/>
    </row>
    <row r="16" spans="1:13" ht="20.65" customHeight="1">
      <c r="A16" s="49"/>
      <c r="B16" s="62"/>
      <c r="C16" s="63"/>
      <c r="D16" s="63"/>
      <c r="E16" s="64"/>
      <c r="F16" s="9" t="s">
        <v>50</v>
      </c>
      <c r="G16" s="18">
        <f>SUM(G14:G15)</f>
        <v>5074</v>
      </c>
      <c r="H16" s="19">
        <f>SUM(H14:H15)</f>
        <v>1</v>
      </c>
      <c r="I16" s="59"/>
      <c r="J16" s="9" t="s">
        <v>50</v>
      </c>
      <c r="K16" s="18">
        <f>SUM(K14:K15)</f>
        <v>4706</v>
      </c>
      <c r="L16" s="19">
        <f>SUM(L14:L15)</f>
        <v>1</v>
      </c>
      <c r="M16" s="60"/>
    </row>
    <row r="17" spans="1:13" ht="20.65" customHeight="1">
      <c r="A17" s="12"/>
      <c r="B17" s="9" t="s">
        <v>108</v>
      </c>
      <c r="C17" s="9" t="s">
        <v>16</v>
      </c>
      <c r="D17" s="9" t="s">
        <v>17</v>
      </c>
      <c r="E17" s="60"/>
      <c r="F17" s="63"/>
      <c r="G17" s="63"/>
      <c r="H17" s="63"/>
      <c r="I17" s="61"/>
      <c r="J17" s="63"/>
      <c r="K17" s="63"/>
      <c r="L17" s="63"/>
      <c r="M17" s="61"/>
    </row>
    <row r="18" spans="1:13" ht="20.65" customHeight="1">
      <c r="A18" s="12"/>
      <c r="B18" s="9" t="s">
        <v>111</v>
      </c>
      <c r="C18" s="18">
        <v>580</v>
      </c>
      <c r="D18" s="19">
        <f>C18/C22</f>
        <v>0.12738853503184713</v>
      </c>
      <c r="E18" s="59"/>
      <c r="F18" s="9" t="s">
        <v>59</v>
      </c>
      <c r="G18" s="9" t="s">
        <v>16</v>
      </c>
      <c r="H18" s="9" t="s">
        <v>17</v>
      </c>
      <c r="I18" s="59"/>
      <c r="J18" s="9" t="s">
        <v>607</v>
      </c>
      <c r="K18" s="9" t="s">
        <v>16</v>
      </c>
      <c r="L18" s="9" t="s">
        <v>17</v>
      </c>
      <c r="M18" s="60"/>
    </row>
    <row r="19" spans="1:13" ht="20.65" customHeight="1">
      <c r="A19" s="12"/>
      <c r="B19" s="9" t="s">
        <v>114</v>
      </c>
      <c r="C19" s="18">
        <v>1086</v>
      </c>
      <c r="D19" s="19">
        <f>C19/C22</f>
        <v>0.23852405007687238</v>
      </c>
      <c r="E19" s="59"/>
      <c r="F19" s="9" t="s">
        <v>64</v>
      </c>
      <c r="G19" s="18">
        <v>1280</v>
      </c>
      <c r="H19" s="19">
        <f>G19/G22</f>
        <v>0.26304973284011507</v>
      </c>
      <c r="I19" s="59"/>
      <c r="J19" s="9" t="s">
        <v>608</v>
      </c>
      <c r="K19" s="18">
        <v>1217</v>
      </c>
      <c r="L19" s="19">
        <f>K19/K21</f>
        <v>0.25888108912997232</v>
      </c>
      <c r="M19" s="60"/>
    </row>
    <row r="20" spans="1:13" ht="20.65" customHeight="1">
      <c r="A20" s="12"/>
      <c r="B20" s="9" t="s">
        <v>120</v>
      </c>
      <c r="C20" s="18">
        <v>1683</v>
      </c>
      <c r="D20" s="19">
        <f>C20/C22</f>
        <v>0.36964638699758401</v>
      </c>
      <c r="E20" s="59"/>
      <c r="F20" s="9" t="s">
        <v>71</v>
      </c>
      <c r="G20" s="18">
        <v>3225</v>
      </c>
      <c r="H20" s="19">
        <f>G20/G22</f>
        <v>0.66276202219482117</v>
      </c>
      <c r="I20" s="59"/>
      <c r="J20" s="9" t="s">
        <v>609</v>
      </c>
      <c r="K20" s="18">
        <v>3484</v>
      </c>
      <c r="L20" s="19">
        <f>K20/K21</f>
        <v>0.74111891087002768</v>
      </c>
      <c r="M20" s="60"/>
    </row>
    <row r="21" spans="1:13" ht="20.65" customHeight="1">
      <c r="A21" s="12"/>
      <c r="B21" s="9" t="s">
        <v>127</v>
      </c>
      <c r="C21" s="18">
        <v>1204</v>
      </c>
      <c r="D21" s="19">
        <f>C21/C22</f>
        <v>0.26444102789369645</v>
      </c>
      <c r="E21" s="59"/>
      <c r="F21" s="9" t="s">
        <v>78</v>
      </c>
      <c r="G21" s="18">
        <v>361</v>
      </c>
      <c r="H21" s="19">
        <f>G21/G22</f>
        <v>7.418824496506371E-2</v>
      </c>
      <c r="I21" s="59"/>
      <c r="J21" s="9" t="s">
        <v>50</v>
      </c>
      <c r="K21" s="18">
        <f>SUM(K19:K20)</f>
        <v>4701</v>
      </c>
      <c r="L21" s="19">
        <f>SUM(L19:L20)</f>
        <v>1</v>
      </c>
      <c r="M21" s="60"/>
    </row>
    <row r="22" spans="1:13" ht="20.65" customHeight="1">
      <c r="A22" s="12"/>
      <c r="B22" s="9" t="s">
        <v>50</v>
      </c>
      <c r="C22" s="18">
        <f>SUM(C18:C21)</f>
        <v>4553</v>
      </c>
      <c r="D22" s="19">
        <f>SUM(D18:D21)</f>
        <v>1</v>
      </c>
      <c r="E22" s="59"/>
      <c r="F22" s="9" t="s">
        <v>50</v>
      </c>
      <c r="G22" s="18">
        <f>SUM(G19:G21)</f>
        <v>4866</v>
      </c>
      <c r="H22" s="19">
        <f>SUM(H19:H21)</f>
        <v>1</v>
      </c>
      <c r="I22" s="60"/>
      <c r="J22" s="65"/>
      <c r="K22" s="65"/>
      <c r="L22" s="65"/>
      <c r="M22" s="61"/>
    </row>
    <row r="23" spans="1:13" ht="20.65" customHeight="1">
      <c r="A23" s="49"/>
      <c r="B23" s="62"/>
      <c r="C23" s="63"/>
      <c r="D23" s="63"/>
      <c r="E23" s="61"/>
      <c r="F23" s="65"/>
      <c r="G23" s="65"/>
      <c r="H23" s="65"/>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2186</v>
      </c>
      <c r="D25" s="19">
        <f>C25/C27</f>
        <v>0.51800947867298575</v>
      </c>
      <c r="E25" s="60"/>
      <c r="F25" s="61"/>
      <c r="G25" s="61"/>
      <c r="H25" s="61"/>
      <c r="I25" s="61"/>
      <c r="J25" s="61"/>
      <c r="K25" s="61"/>
      <c r="L25" s="61"/>
      <c r="M25" s="61"/>
    </row>
    <row r="26" spans="1:13" ht="20.65" customHeight="1">
      <c r="A26" s="12"/>
      <c r="B26" s="9" t="s">
        <v>148</v>
      </c>
      <c r="C26" s="18">
        <v>2034</v>
      </c>
      <c r="D26" s="19">
        <f>C26/C27</f>
        <v>0.4819905213270142</v>
      </c>
      <c r="E26" s="60"/>
      <c r="F26" s="61"/>
      <c r="G26" s="61"/>
      <c r="H26" s="61"/>
      <c r="I26" s="61"/>
      <c r="J26" s="61"/>
      <c r="K26" s="61"/>
      <c r="L26" s="61"/>
      <c r="M26" s="61"/>
    </row>
    <row r="27" spans="1:13" ht="20.65" customHeight="1">
      <c r="A27" s="12"/>
      <c r="B27" s="9" t="s">
        <v>50</v>
      </c>
      <c r="C27" s="18">
        <f>SUM(C25:C26)</f>
        <v>4220</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1418</v>
      </c>
      <c r="D30" s="19">
        <f>C30/C33</f>
        <v>0.35601305548581469</v>
      </c>
      <c r="E30" s="60"/>
      <c r="F30" s="61"/>
      <c r="G30" s="61"/>
      <c r="H30" s="61"/>
      <c r="I30" s="61"/>
      <c r="J30" s="61"/>
      <c r="K30" s="61"/>
      <c r="L30" s="61"/>
      <c r="M30" s="61"/>
    </row>
    <row r="31" spans="1:13" ht="20.65" customHeight="1">
      <c r="A31" s="12"/>
      <c r="B31" s="9" t="s">
        <v>169</v>
      </c>
      <c r="C31" s="18">
        <v>1546</v>
      </c>
      <c r="D31" s="19">
        <f>C31/C33</f>
        <v>0.38814963595279939</v>
      </c>
      <c r="E31" s="60"/>
      <c r="F31" s="61"/>
      <c r="G31" s="61"/>
      <c r="H31" s="61"/>
      <c r="I31" s="61"/>
      <c r="J31" s="61"/>
      <c r="K31" s="61"/>
      <c r="L31" s="61"/>
      <c r="M31" s="61"/>
    </row>
    <row r="32" spans="1:13" ht="32.65" customHeight="1">
      <c r="A32" s="12"/>
      <c r="B32" s="9" t="s">
        <v>176</v>
      </c>
      <c r="C32" s="18">
        <v>1019</v>
      </c>
      <c r="D32" s="19">
        <f>C32/C33</f>
        <v>0.25583730856138587</v>
      </c>
      <c r="E32" s="60"/>
      <c r="F32" s="61"/>
      <c r="G32" s="61"/>
      <c r="H32" s="61"/>
      <c r="I32" s="61"/>
      <c r="J32" s="61"/>
      <c r="K32" s="61"/>
      <c r="L32" s="61"/>
      <c r="M32" s="61"/>
    </row>
    <row r="33" spans="1:13" ht="20.65" customHeight="1">
      <c r="A33" s="12"/>
      <c r="B33" s="9" t="s">
        <v>50</v>
      </c>
      <c r="C33" s="18">
        <f>SUM(C30:C32)</f>
        <v>3983</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732</v>
      </c>
      <c r="D36" s="19">
        <f>C36/C38</f>
        <v>0.19478445981905268</v>
      </c>
      <c r="E36" s="60"/>
      <c r="F36" s="61"/>
      <c r="G36" s="61"/>
      <c r="H36" s="61"/>
      <c r="I36" s="61"/>
      <c r="J36" s="61"/>
      <c r="K36" s="61"/>
      <c r="L36" s="61"/>
      <c r="M36" s="61"/>
    </row>
    <row r="37" spans="1:13" ht="20.65" customHeight="1">
      <c r="A37" s="12"/>
      <c r="B37" s="9" t="s">
        <v>199</v>
      </c>
      <c r="C37" s="18">
        <v>3026</v>
      </c>
      <c r="D37" s="19">
        <f>C37/C38</f>
        <v>0.80521554018094732</v>
      </c>
      <c r="E37" s="60"/>
      <c r="F37" s="61"/>
      <c r="G37" s="61"/>
      <c r="H37" s="61"/>
      <c r="I37" s="61"/>
      <c r="J37" s="61"/>
      <c r="K37" s="61"/>
      <c r="L37" s="61"/>
      <c r="M37" s="61"/>
    </row>
    <row r="38" spans="1:13" ht="20.65" customHeight="1">
      <c r="A38" s="12"/>
      <c r="B38" s="9" t="s">
        <v>50</v>
      </c>
      <c r="C38" s="18">
        <f>SUM(C36:C37)</f>
        <v>3758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1508</v>
      </c>
      <c r="D41" s="19">
        <f>C41/C44</f>
        <v>0.42731652026069711</v>
      </c>
      <c r="E41" s="60"/>
      <c r="F41" s="61"/>
      <c r="G41" s="61"/>
      <c r="H41" s="61"/>
      <c r="I41" s="61"/>
      <c r="J41" s="61"/>
      <c r="K41" s="61"/>
      <c r="L41" s="61"/>
      <c r="M41" s="61"/>
    </row>
    <row r="42" spans="1:13" ht="20.65" customHeight="1">
      <c r="A42" s="12"/>
      <c r="B42" s="9" t="s">
        <v>220</v>
      </c>
      <c r="C42" s="18">
        <v>820</v>
      </c>
      <c r="D42" s="19">
        <f>C42/C44</f>
        <v>0.23236044205157269</v>
      </c>
      <c r="E42" s="60"/>
      <c r="F42" s="61"/>
      <c r="G42" s="61"/>
      <c r="H42" s="61"/>
      <c r="I42" s="61"/>
      <c r="J42" s="61"/>
      <c r="K42" s="61"/>
      <c r="L42" s="61"/>
      <c r="M42" s="61"/>
    </row>
    <row r="43" spans="1:13" ht="32.65" customHeight="1">
      <c r="A43" s="12"/>
      <c r="B43" s="9" t="s">
        <v>224</v>
      </c>
      <c r="C43" s="18">
        <v>1201</v>
      </c>
      <c r="D43" s="19">
        <f>C43/C44</f>
        <v>0.34032303768773026</v>
      </c>
      <c r="E43" s="60"/>
      <c r="F43" s="61"/>
      <c r="G43" s="61"/>
      <c r="H43" s="61"/>
      <c r="I43" s="61"/>
      <c r="J43" s="61"/>
      <c r="K43" s="61"/>
      <c r="L43" s="61"/>
      <c r="M43" s="61"/>
    </row>
    <row r="44" spans="1:13" ht="20.65" customHeight="1">
      <c r="A44" s="12"/>
      <c r="B44" s="9" t="s">
        <v>50</v>
      </c>
      <c r="C44" s="18">
        <f>SUM(C41:C43)</f>
        <v>3529</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2129</v>
      </c>
      <c r="D47" s="19">
        <f>C47/C49</f>
        <v>0.61213341000575039</v>
      </c>
      <c r="E47" s="60"/>
      <c r="F47" s="61"/>
      <c r="G47" s="61"/>
      <c r="H47" s="61"/>
      <c r="I47" s="61"/>
      <c r="J47" s="61"/>
      <c r="K47" s="61"/>
      <c r="L47" s="61"/>
      <c r="M47" s="61"/>
    </row>
    <row r="48" spans="1:13" ht="32.65" customHeight="1">
      <c r="A48" s="12"/>
      <c r="B48" s="9" t="s">
        <v>241</v>
      </c>
      <c r="C48" s="18">
        <v>1349</v>
      </c>
      <c r="D48" s="19">
        <f>C48/C49</f>
        <v>0.38786658999424956</v>
      </c>
      <c r="E48" s="60"/>
      <c r="F48" s="61"/>
      <c r="G48" s="61"/>
      <c r="H48" s="61"/>
      <c r="I48" s="61"/>
      <c r="J48" s="61"/>
      <c r="K48" s="61"/>
      <c r="L48" s="61"/>
      <c r="M48" s="61"/>
    </row>
    <row r="49" spans="1:13" ht="20.65" customHeight="1">
      <c r="A49" s="12"/>
      <c r="B49" s="9" t="s">
        <v>50</v>
      </c>
      <c r="C49" s="18">
        <f>SUM(C47:C48)</f>
        <v>3478</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2295</v>
      </c>
      <c r="D52" s="19">
        <f>C52/C54</f>
        <v>0.66560324825986084</v>
      </c>
      <c r="E52" s="60"/>
      <c r="F52" s="61"/>
      <c r="G52" s="61"/>
      <c r="H52" s="61"/>
      <c r="I52" s="61"/>
      <c r="J52" s="61"/>
      <c r="K52" s="61"/>
      <c r="L52" s="61"/>
      <c r="M52" s="61"/>
    </row>
    <row r="53" spans="1:13" ht="20.65" customHeight="1">
      <c r="A53" s="12"/>
      <c r="B53" s="9" t="s">
        <v>259</v>
      </c>
      <c r="C53" s="18">
        <v>1153</v>
      </c>
      <c r="D53" s="19">
        <f>C53/C54</f>
        <v>0.33439675174013922</v>
      </c>
      <c r="E53" s="60"/>
      <c r="F53" s="61"/>
      <c r="G53" s="61"/>
      <c r="H53" s="61"/>
      <c r="I53" s="61"/>
      <c r="J53" s="61"/>
      <c r="K53" s="61"/>
      <c r="L53" s="61"/>
      <c r="M53" s="61"/>
    </row>
    <row r="54" spans="1:13" ht="20.65" customHeight="1">
      <c r="A54" s="12"/>
      <c r="B54" s="9" t="s">
        <v>50</v>
      </c>
      <c r="C54" s="18">
        <f>SUM(C52:C53)</f>
        <v>3448</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1181</v>
      </c>
      <c r="D57" s="19">
        <f>C57/C60</f>
        <v>0.33174157303370788</v>
      </c>
      <c r="E57" s="60"/>
      <c r="F57" s="61"/>
      <c r="G57" s="61"/>
      <c r="H57" s="61"/>
      <c r="I57" s="61"/>
      <c r="J57" s="61"/>
      <c r="K57" s="61"/>
      <c r="L57" s="61"/>
      <c r="M57" s="61"/>
    </row>
    <row r="58" spans="1:13" ht="20.65" customHeight="1">
      <c r="A58" s="12"/>
      <c r="B58" s="9" t="s">
        <v>274</v>
      </c>
      <c r="C58" s="18">
        <v>1127</v>
      </c>
      <c r="D58" s="19">
        <f>C58/C60</f>
        <v>0.31657303370786516</v>
      </c>
      <c r="E58" s="60"/>
      <c r="F58" s="61"/>
      <c r="G58" s="61"/>
      <c r="H58" s="61"/>
      <c r="I58" s="61"/>
      <c r="J58" s="61"/>
      <c r="K58" s="61"/>
      <c r="L58" s="61"/>
      <c r="M58" s="61"/>
    </row>
    <row r="59" spans="1:13" ht="20.65" customHeight="1">
      <c r="A59" s="12"/>
      <c r="B59" s="9" t="s">
        <v>278</v>
      </c>
      <c r="C59" s="18">
        <v>1252</v>
      </c>
      <c r="D59" s="19">
        <f>C59/C60</f>
        <v>0.35168539325842696</v>
      </c>
      <c r="E59" s="60"/>
      <c r="F59" s="61"/>
      <c r="G59" s="61"/>
      <c r="H59" s="61"/>
      <c r="I59" s="61"/>
      <c r="J59" s="61"/>
      <c r="K59" s="61"/>
      <c r="L59" s="61"/>
      <c r="M59" s="61"/>
    </row>
    <row r="60" spans="1:13" ht="20.65" customHeight="1">
      <c r="A60" s="12"/>
      <c r="B60" s="9" t="s">
        <v>50</v>
      </c>
      <c r="C60" s="18">
        <f>SUM(C57:C59)</f>
        <v>3560</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1374</v>
      </c>
      <c r="D63" s="19">
        <f>C63/C65</f>
        <v>0.38824526702458323</v>
      </c>
      <c r="E63" s="60"/>
      <c r="F63" s="61"/>
      <c r="G63" s="61"/>
      <c r="H63" s="61"/>
      <c r="I63" s="61"/>
      <c r="J63" s="61"/>
      <c r="K63" s="61"/>
      <c r="L63" s="61"/>
      <c r="M63" s="61"/>
    </row>
    <row r="64" spans="1:13" ht="20.65" customHeight="1">
      <c r="A64" s="12"/>
      <c r="B64" s="9" t="s">
        <v>295</v>
      </c>
      <c r="C64" s="18">
        <v>2165</v>
      </c>
      <c r="D64" s="19">
        <f>C64/C65</f>
        <v>0.61175473297541683</v>
      </c>
      <c r="E64" s="60"/>
      <c r="F64" s="61"/>
      <c r="G64" s="61"/>
      <c r="H64" s="61"/>
      <c r="I64" s="61"/>
      <c r="J64" s="61"/>
      <c r="K64" s="61"/>
      <c r="L64" s="61"/>
      <c r="M64" s="61"/>
    </row>
    <row r="65" spans="1:13" ht="20.65" customHeight="1">
      <c r="A65" s="12"/>
      <c r="B65" s="9" t="s">
        <v>50</v>
      </c>
      <c r="C65" s="18">
        <f>SUM(C63:C64)</f>
        <v>3539</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1451</v>
      </c>
      <c r="D68" s="19">
        <f>C68/C70</f>
        <v>0.36808726534753933</v>
      </c>
      <c r="E68" s="60"/>
      <c r="F68" s="61"/>
      <c r="G68" s="61"/>
      <c r="H68" s="61"/>
      <c r="I68" s="61"/>
      <c r="J68" s="61"/>
      <c r="K68" s="61"/>
      <c r="L68" s="61"/>
      <c r="M68" s="61"/>
    </row>
    <row r="69" spans="1:13" ht="20.65" customHeight="1">
      <c r="A69" s="12"/>
      <c r="B69" s="9" t="s">
        <v>309</v>
      </c>
      <c r="C69" s="18">
        <v>2491</v>
      </c>
      <c r="D69" s="19">
        <f>C69/C70</f>
        <v>0.63191273465246067</v>
      </c>
      <c r="E69" s="60"/>
      <c r="F69" s="61"/>
      <c r="G69" s="61"/>
      <c r="H69" s="61"/>
      <c r="I69" s="61"/>
      <c r="J69" s="61"/>
      <c r="K69" s="61"/>
      <c r="L69" s="61"/>
      <c r="M69" s="61"/>
    </row>
    <row r="70" spans="1:13" ht="20.65" customHeight="1">
      <c r="A70" s="12"/>
      <c r="B70" s="9" t="s">
        <v>50</v>
      </c>
      <c r="C70" s="18">
        <f>SUM(C68:C69)</f>
        <v>3942</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1012</v>
      </c>
      <c r="D73" s="19">
        <f>C73/C76</f>
        <v>0.26957911561001596</v>
      </c>
      <c r="E73" s="60"/>
      <c r="F73" s="61"/>
      <c r="G73" s="61"/>
      <c r="H73" s="61"/>
      <c r="I73" s="61"/>
      <c r="J73" s="61"/>
      <c r="K73" s="61"/>
      <c r="L73" s="61"/>
      <c r="M73" s="61"/>
    </row>
    <row r="74" spans="1:13" ht="20.65" customHeight="1">
      <c r="A74" s="12"/>
      <c r="B74" s="9" t="s">
        <v>321</v>
      </c>
      <c r="C74" s="18">
        <v>807</v>
      </c>
      <c r="D74" s="19">
        <f>C74/C76</f>
        <v>0.21497069792221629</v>
      </c>
      <c r="E74" s="60"/>
      <c r="F74" s="61"/>
      <c r="G74" s="61"/>
      <c r="H74" s="61"/>
      <c r="I74" s="61"/>
      <c r="J74" s="61"/>
      <c r="K74" s="61"/>
      <c r="L74" s="61"/>
      <c r="M74" s="61"/>
    </row>
    <row r="75" spans="1:13" ht="20.65" customHeight="1">
      <c r="A75" s="12"/>
      <c r="B75" s="9" t="s">
        <v>323</v>
      </c>
      <c r="C75" s="18">
        <v>1935</v>
      </c>
      <c r="D75" s="19">
        <f>C75/C76</f>
        <v>0.51545018646776775</v>
      </c>
      <c r="E75" s="60"/>
      <c r="F75" s="61"/>
      <c r="G75" s="61"/>
      <c r="H75" s="61"/>
      <c r="I75" s="61"/>
      <c r="J75" s="61"/>
      <c r="K75" s="61"/>
      <c r="L75" s="61"/>
      <c r="M75" s="61"/>
    </row>
    <row r="76" spans="1:13" ht="20.65" customHeight="1">
      <c r="A76" s="12"/>
      <c r="B76" s="9" t="s">
        <v>50</v>
      </c>
      <c r="C76" s="18">
        <f>SUM(C73:C75)</f>
        <v>3754</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1422</v>
      </c>
      <c r="D79" s="19">
        <f>C79/C82</f>
        <v>0.36405529953917048</v>
      </c>
      <c r="E79" s="60"/>
      <c r="F79" s="61"/>
      <c r="G79" s="61"/>
      <c r="H79" s="61"/>
      <c r="I79" s="61"/>
      <c r="J79" s="61"/>
      <c r="K79" s="61"/>
      <c r="L79" s="61"/>
      <c r="M79" s="61"/>
    </row>
    <row r="80" spans="1:13" ht="20.65" customHeight="1">
      <c r="A80" s="12"/>
      <c r="B80" s="9" t="s">
        <v>332</v>
      </c>
      <c r="C80" s="18">
        <v>404</v>
      </c>
      <c r="D80" s="19">
        <f>C80/C82</f>
        <v>0.10343061955965181</v>
      </c>
      <c r="E80" s="60"/>
      <c r="F80" s="61"/>
      <c r="G80" s="61"/>
      <c r="H80" s="61"/>
      <c r="I80" s="61"/>
      <c r="J80" s="61"/>
      <c r="K80" s="61"/>
      <c r="L80" s="61"/>
      <c r="M80" s="61"/>
    </row>
    <row r="81" spans="1:13" ht="20.65" customHeight="1">
      <c r="A81" s="12"/>
      <c r="B81" s="9" t="s">
        <v>333</v>
      </c>
      <c r="C81" s="18">
        <v>2080</v>
      </c>
      <c r="D81" s="19">
        <f>C81/C82</f>
        <v>0.53251408090117769</v>
      </c>
      <c r="E81" s="60"/>
      <c r="F81" s="61"/>
      <c r="G81" s="61"/>
      <c r="H81" s="61"/>
      <c r="I81" s="61"/>
      <c r="J81" s="61"/>
      <c r="K81" s="61"/>
      <c r="L81" s="61"/>
      <c r="M81" s="61"/>
    </row>
    <row r="82" spans="1:13" ht="20.65" customHeight="1">
      <c r="A82" s="12"/>
      <c r="B82" s="9" t="s">
        <v>50</v>
      </c>
      <c r="C82" s="18">
        <f>SUM(C79:C81)</f>
        <v>3906</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560</v>
      </c>
      <c r="D85" s="19">
        <f>C85/C89</f>
        <v>0.12953967152440435</v>
      </c>
      <c r="E85" s="60"/>
      <c r="F85" s="61"/>
      <c r="G85" s="61"/>
      <c r="H85" s="61"/>
      <c r="I85" s="61"/>
      <c r="J85" s="61"/>
      <c r="K85" s="61"/>
      <c r="L85" s="61"/>
      <c r="M85" s="61"/>
    </row>
    <row r="86" spans="1:13" ht="20.65" customHeight="1">
      <c r="A86" s="12"/>
      <c r="B86" s="9" t="s">
        <v>342</v>
      </c>
      <c r="C86" s="18">
        <v>1988</v>
      </c>
      <c r="D86" s="19">
        <f>C86/C89</f>
        <v>0.45986583391163544</v>
      </c>
      <c r="E86" s="60"/>
      <c r="F86" s="61"/>
      <c r="G86" s="61"/>
      <c r="H86" s="61"/>
      <c r="I86" s="61"/>
      <c r="J86" s="61"/>
      <c r="K86" s="61"/>
      <c r="L86" s="61"/>
      <c r="M86" s="61"/>
    </row>
    <row r="87" spans="1:13" ht="20.65" customHeight="1">
      <c r="A87" s="12"/>
      <c r="B87" s="9" t="s">
        <v>344</v>
      </c>
      <c r="C87" s="18">
        <v>465</v>
      </c>
      <c r="D87" s="19">
        <f>C87/C89</f>
        <v>0.10756419153365718</v>
      </c>
      <c r="E87" s="60"/>
      <c r="F87" s="61"/>
      <c r="G87" s="61"/>
      <c r="H87" s="61"/>
      <c r="I87" s="61"/>
      <c r="J87" s="61"/>
      <c r="K87" s="61"/>
      <c r="L87" s="61"/>
      <c r="M87" s="61"/>
    </row>
    <row r="88" spans="1:13" ht="20.65" customHeight="1">
      <c r="A88" s="12"/>
      <c r="B88" s="9" t="s">
        <v>346</v>
      </c>
      <c r="C88" s="18">
        <v>1310</v>
      </c>
      <c r="D88" s="19">
        <f>C88/C89</f>
        <v>0.30303030303030304</v>
      </c>
      <c r="E88" s="60"/>
      <c r="F88" s="61"/>
      <c r="G88" s="61"/>
      <c r="H88" s="61"/>
      <c r="I88" s="61"/>
      <c r="J88" s="61"/>
      <c r="K88" s="61"/>
      <c r="L88" s="61"/>
      <c r="M88" s="61"/>
    </row>
    <row r="89" spans="1:13" ht="20.65" customHeight="1">
      <c r="A89" s="12"/>
      <c r="B89" s="9" t="s">
        <v>50</v>
      </c>
      <c r="C89" s="18">
        <f>SUM(C85:C88)</f>
        <v>4323</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1736</v>
      </c>
      <c r="D92" s="19">
        <f>C92/C94</f>
        <v>0.4679245283018868</v>
      </c>
      <c r="E92" s="60"/>
      <c r="F92" s="61"/>
      <c r="G92" s="61"/>
      <c r="H92" s="61"/>
      <c r="I92" s="61"/>
      <c r="J92" s="61"/>
      <c r="K92" s="61"/>
      <c r="L92" s="61"/>
      <c r="M92" s="61"/>
    </row>
    <row r="93" spans="1:13" ht="20.65" customHeight="1">
      <c r="A93" s="12"/>
      <c r="B93" s="9" t="s">
        <v>355</v>
      </c>
      <c r="C93" s="18">
        <v>1974</v>
      </c>
      <c r="D93" s="19">
        <f>C93/C94</f>
        <v>0.5320754716981132</v>
      </c>
      <c r="E93" s="60"/>
      <c r="F93" s="61"/>
      <c r="G93" s="61"/>
      <c r="H93" s="61"/>
      <c r="I93" s="61"/>
      <c r="J93" s="61"/>
      <c r="K93" s="61"/>
      <c r="L93" s="61"/>
      <c r="M93" s="61"/>
    </row>
    <row r="94" spans="1:13" ht="20.65" customHeight="1">
      <c r="A94" s="12"/>
      <c r="B94" s="9" t="s">
        <v>50</v>
      </c>
      <c r="C94" s="18">
        <f>SUM(C92:C93)</f>
        <v>3710</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2273</v>
      </c>
      <c r="D97" s="19">
        <f>C97/C99</f>
        <v>0.64739390487040727</v>
      </c>
      <c r="E97" s="60"/>
      <c r="F97" s="61"/>
      <c r="G97" s="61"/>
      <c r="H97" s="61"/>
      <c r="I97" s="61"/>
      <c r="J97" s="61"/>
      <c r="K97" s="61"/>
      <c r="L97" s="61"/>
      <c r="M97" s="61"/>
    </row>
    <row r="98" spans="1:13" ht="20.65" customHeight="1">
      <c r="A98" s="12"/>
      <c r="B98" s="9" t="s">
        <v>364</v>
      </c>
      <c r="C98" s="18">
        <v>1238</v>
      </c>
      <c r="D98" s="19">
        <f>C98/C99</f>
        <v>0.35260609512959273</v>
      </c>
      <c r="E98" s="60"/>
      <c r="F98" s="61"/>
      <c r="G98" s="61"/>
      <c r="H98" s="61"/>
      <c r="I98" s="61"/>
      <c r="J98" s="61"/>
      <c r="K98" s="61"/>
      <c r="L98" s="61"/>
      <c r="M98" s="61"/>
    </row>
    <row r="99" spans="1:13" ht="20.65" customHeight="1">
      <c r="A99" s="12"/>
      <c r="B99" s="9" t="s">
        <v>50</v>
      </c>
      <c r="C99" s="18">
        <f>SUM(C97:C98)</f>
        <v>3511</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2"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356</v>
      </c>
      <c r="G3" s="9" t="s">
        <v>16</v>
      </c>
      <c r="H3" s="9" t="s">
        <v>17</v>
      </c>
      <c r="I3" s="56"/>
      <c r="J3" s="9" t="s">
        <v>511</v>
      </c>
      <c r="K3" s="9" t="s">
        <v>16</v>
      </c>
      <c r="L3" s="9" t="s">
        <v>17</v>
      </c>
      <c r="M3" s="57"/>
    </row>
    <row r="4" spans="1:13" ht="20.65" customHeight="1">
      <c r="A4" s="12"/>
      <c r="B4" s="9" t="s">
        <v>27</v>
      </c>
      <c r="C4" s="18">
        <v>956</v>
      </c>
      <c r="D4" s="19">
        <f>C4/C9</f>
        <v>0.10564703282130622</v>
      </c>
      <c r="E4" s="59"/>
      <c r="F4" s="9" t="s">
        <v>358</v>
      </c>
      <c r="G4" s="18">
        <v>2621</v>
      </c>
      <c r="H4" s="19">
        <f>G4/G6</f>
        <v>0.39911679610172074</v>
      </c>
      <c r="I4" s="59"/>
      <c r="J4" s="9" t="s">
        <v>611</v>
      </c>
      <c r="K4" s="18">
        <v>3158</v>
      </c>
      <c r="L4" s="19">
        <f>K4/K8</f>
        <v>0.3547118948668988</v>
      </c>
      <c r="M4" s="60"/>
    </row>
    <row r="5" spans="1:13" ht="32.65" customHeight="1">
      <c r="A5" s="12"/>
      <c r="B5" s="9" t="s">
        <v>37</v>
      </c>
      <c r="C5" s="18">
        <v>2350</v>
      </c>
      <c r="D5" s="19">
        <f>C5/C9</f>
        <v>0.25969720411095149</v>
      </c>
      <c r="E5" s="59"/>
      <c r="F5" s="9" t="s">
        <v>360</v>
      </c>
      <c r="G5" s="18">
        <v>3946</v>
      </c>
      <c r="H5" s="19">
        <f>G5/G6</f>
        <v>0.60088320389827932</v>
      </c>
      <c r="I5" s="59"/>
      <c r="J5" s="9" t="s">
        <v>612</v>
      </c>
      <c r="K5" s="18">
        <v>3535</v>
      </c>
      <c r="L5" s="19">
        <f>K5/K8</f>
        <v>0.39705717173986299</v>
      </c>
      <c r="M5" s="60"/>
    </row>
    <row r="6" spans="1:13" ht="20.65" customHeight="1">
      <c r="A6" s="12"/>
      <c r="B6" s="9" t="s">
        <v>47</v>
      </c>
      <c r="C6" s="18">
        <v>188</v>
      </c>
      <c r="D6" s="19">
        <f>C6/C9</f>
        <v>2.077577632887612E-2</v>
      </c>
      <c r="E6" s="59"/>
      <c r="F6" s="9" t="s">
        <v>50</v>
      </c>
      <c r="G6" s="18">
        <f>SUM(G4:G5)</f>
        <v>6567</v>
      </c>
      <c r="H6" s="19">
        <f>SUM(H4:H5)</f>
        <v>1</v>
      </c>
      <c r="I6" s="59"/>
      <c r="J6" s="9" t="s">
        <v>613</v>
      </c>
      <c r="K6" s="18">
        <v>1573</v>
      </c>
      <c r="L6" s="19">
        <f>K6/K8</f>
        <v>0.17668201729754016</v>
      </c>
      <c r="M6" s="60"/>
    </row>
    <row r="7" spans="1:13" ht="20.65" customHeight="1">
      <c r="A7" s="12"/>
      <c r="B7" s="9" t="s">
        <v>52</v>
      </c>
      <c r="C7" s="18">
        <v>5524</v>
      </c>
      <c r="D7" s="19">
        <f>C7/C9</f>
        <v>0.6104541938335728</v>
      </c>
      <c r="E7" s="60"/>
      <c r="F7" s="63"/>
      <c r="G7" s="63"/>
      <c r="H7" s="63"/>
      <c r="I7" s="64"/>
      <c r="J7" s="9" t="s">
        <v>614</v>
      </c>
      <c r="K7" s="18">
        <v>637</v>
      </c>
      <c r="L7" s="19">
        <f>K7/K8</f>
        <v>7.1548916095698079E-2</v>
      </c>
      <c r="M7" s="60"/>
    </row>
    <row r="8" spans="1:13" ht="20.65" customHeight="1">
      <c r="A8" s="12"/>
      <c r="B8" s="9" t="s">
        <v>55</v>
      </c>
      <c r="C8" s="18">
        <v>31</v>
      </c>
      <c r="D8" s="19">
        <f>C8/C9</f>
        <v>3.4257929052934027E-3</v>
      </c>
      <c r="E8" s="59"/>
      <c r="F8" s="9" t="s">
        <v>377</v>
      </c>
      <c r="G8" s="9" t="s">
        <v>16</v>
      </c>
      <c r="H8" s="9" t="s">
        <v>17</v>
      </c>
      <c r="I8" s="59"/>
      <c r="J8" s="9" t="s">
        <v>50</v>
      </c>
      <c r="K8" s="18">
        <f>SUM(K4:K7)</f>
        <v>8903</v>
      </c>
      <c r="L8" s="19">
        <f>SUM(L4:L7)</f>
        <v>1</v>
      </c>
      <c r="M8" s="60"/>
    </row>
    <row r="9" spans="1:13" ht="32.65" customHeight="1">
      <c r="A9" s="12"/>
      <c r="B9" s="9" t="s">
        <v>50</v>
      </c>
      <c r="C9" s="18">
        <f>SUM(C4:C8)</f>
        <v>9049</v>
      </c>
      <c r="D9" s="19">
        <f>SUM(D4:D8)</f>
        <v>1</v>
      </c>
      <c r="E9" s="59"/>
      <c r="F9" s="9" t="s">
        <v>379</v>
      </c>
      <c r="G9" s="18">
        <v>237</v>
      </c>
      <c r="H9" s="19">
        <f>G9/G11</f>
        <v>0.23676323676323677</v>
      </c>
      <c r="I9" s="60"/>
      <c r="J9" s="63"/>
      <c r="K9" s="63"/>
      <c r="L9" s="63"/>
      <c r="M9" s="61"/>
    </row>
    <row r="10" spans="1:13" ht="20.65" customHeight="1">
      <c r="A10" s="49"/>
      <c r="B10" s="62"/>
      <c r="C10" s="63"/>
      <c r="D10" s="63"/>
      <c r="E10" s="64"/>
      <c r="F10" s="9" t="s">
        <v>381</v>
      </c>
      <c r="G10" s="18">
        <v>764</v>
      </c>
      <c r="H10" s="19">
        <f>G10/G11</f>
        <v>0.76323676323676326</v>
      </c>
      <c r="I10" s="59"/>
      <c r="J10" s="9" t="s">
        <v>542</v>
      </c>
      <c r="K10" s="9" t="s">
        <v>16</v>
      </c>
      <c r="L10" s="9" t="s">
        <v>17</v>
      </c>
      <c r="M10" s="60"/>
    </row>
    <row r="11" spans="1:13" ht="20.65" customHeight="1">
      <c r="A11" s="12"/>
      <c r="B11" s="9" t="s">
        <v>75</v>
      </c>
      <c r="C11" s="9" t="s">
        <v>16</v>
      </c>
      <c r="D11" s="9" t="s">
        <v>17</v>
      </c>
      <c r="E11" s="59"/>
      <c r="F11" s="9" t="s">
        <v>50</v>
      </c>
      <c r="G11" s="18">
        <f>SUM(G9:G10)</f>
        <v>1001</v>
      </c>
      <c r="H11" s="19">
        <f>SUM(H9:H10)</f>
        <v>1</v>
      </c>
      <c r="I11" s="59"/>
      <c r="J11" s="9" t="s">
        <v>615</v>
      </c>
      <c r="K11" s="18">
        <v>2653</v>
      </c>
      <c r="L11" s="19">
        <f>K11/K13</f>
        <v>0.29099484479543708</v>
      </c>
      <c r="M11" s="60"/>
    </row>
    <row r="12" spans="1:13" ht="20.65" customHeight="1">
      <c r="A12" s="12"/>
      <c r="B12" s="9" t="s">
        <v>81</v>
      </c>
      <c r="C12" s="18">
        <v>3101</v>
      </c>
      <c r="D12" s="19">
        <f>C12/C15</f>
        <v>0.36719952634695086</v>
      </c>
      <c r="E12" s="60"/>
      <c r="F12" s="63"/>
      <c r="G12" s="63"/>
      <c r="H12" s="63"/>
      <c r="I12" s="64"/>
      <c r="J12" s="9" t="s">
        <v>616</v>
      </c>
      <c r="K12" s="18">
        <v>6464</v>
      </c>
      <c r="L12" s="19">
        <f>K12/K13</f>
        <v>0.70900515520456286</v>
      </c>
      <c r="M12" s="60"/>
    </row>
    <row r="13" spans="1:13" ht="32.65" customHeight="1">
      <c r="A13" s="12"/>
      <c r="B13" s="9" t="s">
        <v>85</v>
      </c>
      <c r="C13" s="18">
        <v>3359</v>
      </c>
      <c r="D13" s="19">
        <f>C13/C15</f>
        <v>0.39775014801657788</v>
      </c>
      <c r="E13" s="59"/>
      <c r="F13" s="9" t="s">
        <v>395</v>
      </c>
      <c r="G13" s="9" t="s">
        <v>16</v>
      </c>
      <c r="H13" s="9" t="s">
        <v>17</v>
      </c>
      <c r="I13" s="59"/>
      <c r="J13" s="9" t="s">
        <v>50</v>
      </c>
      <c r="K13" s="18">
        <f>SUM(K11:K12)</f>
        <v>9117</v>
      </c>
      <c r="L13" s="19">
        <f>SUM(L11:L12)</f>
        <v>1</v>
      </c>
      <c r="M13" s="60"/>
    </row>
    <row r="14" spans="1:13" ht="20.65" customHeight="1">
      <c r="A14" s="12"/>
      <c r="B14" s="9" t="s">
        <v>90</v>
      </c>
      <c r="C14" s="18">
        <v>1985</v>
      </c>
      <c r="D14" s="19">
        <f>C14/C15</f>
        <v>0.2350503256364713</v>
      </c>
      <c r="E14" s="59"/>
      <c r="F14" s="9" t="s">
        <v>397</v>
      </c>
      <c r="G14" s="18">
        <v>173</v>
      </c>
      <c r="H14" s="19">
        <f>G14/G18</f>
        <v>0.17725409836065573</v>
      </c>
      <c r="I14" s="60"/>
      <c r="J14" s="63"/>
      <c r="K14" s="63"/>
      <c r="L14" s="63"/>
      <c r="M14" s="61"/>
    </row>
    <row r="15" spans="1:13" ht="20.65" customHeight="1">
      <c r="A15" s="12"/>
      <c r="B15" s="9" t="s">
        <v>50</v>
      </c>
      <c r="C15" s="18">
        <f>SUM(C12:C14)</f>
        <v>8445</v>
      </c>
      <c r="D15" s="19">
        <f>SUM(D12:D14)</f>
        <v>1</v>
      </c>
      <c r="E15" s="59"/>
      <c r="F15" s="9" t="s">
        <v>399</v>
      </c>
      <c r="G15" s="18">
        <v>181</v>
      </c>
      <c r="H15" s="19">
        <f>G15/G18</f>
        <v>0.18545081967213115</v>
      </c>
      <c r="I15" s="59"/>
      <c r="J15" s="9" t="s">
        <v>514</v>
      </c>
      <c r="K15" s="9" t="s">
        <v>16</v>
      </c>
      <c r="L15" s="9" t="s">
        <v>17</v>
      </c>
      <c r="M15" s="60"/>
    </row>
    <row r="16" spans="1:13" ht="20.65" customHeight="1">
      <c r="A16" s="49"/>
      <c r="B16" s="62"/>
      <c r="C16" s="63"/>
      <c r="D16" s="63"/>
      <c r="E16" s="64"/>
      <c r="F16" s="9" t="s">
        <v>401</v>
      </c>
      <c r="G16" s="18">
        <v>377</v>
      </c>
      <c r="H16" s="19">
        <f>G16/G18</f>
        <v>0.38627049180327871</v>
      </c>
      <c r="I16" s="59"/>
      <c r="J16" s="9" t="s">
        <v>617</v>
      </c>
      <c r="K16" s="18">
        <v>5889</v>
      </c>
      <c r="L16" s="19">
        <f>K16/K18</f>
        <v>0.6724905789653991</v>
      </c>
      <c r="M16" s="60"/>
    </row>
    <row r="17" spans="1:13" ht="20.65" customHeight="1">
      <c r="A17" s="12"/>
      <c r="B17" s="9" t="s">
        <v>108</v>
      </c>
      <c r="C17" s="9" t="s">
        <v>16</v>
      </c>
      <c r="D17" s="9" t="s">
        <v>17</v>
      </c>
      <c r="E17" s="59"/>
      <c r="F17" s="9" t="s">
        <v>402</v>
      </c>
      <c r="G17" s="18">
        <v>245</v>
      </c>
      <c r="H17" s="19">
        <f>G17/G18</f>
        <v>0.25102459016393441</v>
      </c>
      <c r="I17" s="59"/>
      <c r="J17" s="9" t="s">
        <v>618</v>
      </c>
      <c r="K17" s="18">
        <v>2868</v>
      </c>
      <c r="L17" s="19">
        <f>K17/K18</f>
        <v>0.3275094210346009</v>
      </c>
      <c r="M17" s="60"/>
    </row>
    <row r="18" spans="1:13" ht="20.65" customHeight="1">
      <c r="A18" s="12"/>
      <c r="B18" s="9" t="s">
        <v>111</v>
      </c>
      <c r="C18" s="18">
        <v>1317</v>
      </c>
      <c r="D18" s="19">
        <f>C18/C22</f>
        <v>0.15808426359380626</v>
      </c>
      <c r="E18" s="59"/>
      <c r="F18" s="9" t="s">
        <v>50</v>
      </c>
      <c r="G18" s="18">
        <f>SUM(G14:G17)</f>
        <v>976</v>
      </c>
      <c r="H18" s="19">
        <f>SUM(H14:H17)</f>
        <v>1</v>
      </c>
      <c r="I18" s="59"/>
      <c r="J18" s="9" t="s">
        <v>50</v>
      </c>
      <c r="K18" s="18">
        <f>SUM(K16:K17)</f>
        <v>8757</v>
      </c>
      <c r="L18" s="19">
        <f>SUM(L16:L17)</f>
        <v>1</v>
      </c>
      <c r="M18" s="60"/>
    </row>
    <row r="19" spans="1:13" ht="20.65" customHeight="1">
      <c r="A19" s="12"/>
      <c r="B19" s="9" t="s">
        <v>114</v>
      </c>
      <c r="C19" s="18">
        <v>2627</v>
      </c>
      <c r="D19" s="19">
        <f>C19/C22</f>
        <v>0.31532829192173811</v>
      </c>
      <c r="E19" s="60"/>
      <c r="F19" s="63"/>
      <c r="G19" s="63"/>
      <c r="H19" s="63"/>
      <c r="I19" s="61"/>
      <c r="J19" s="63"/>
      <c r="K19" s="63"/>
      <c r="L19" s="63"/>
      <c r="M19" s="61"/>
    </row>
    <row r="20" spans="1:13" ht="32.65" customHeight="1">
      <c r="A20" s="12"/>
      <c r="B20" s="9" t="s">
        <v>120</v>
      </c>
      <c r="C20" s="18">
        <v>2722</v>
      </c>
      <c r="D20" s="19">
        <f>C20/C22</f>
        <v>0.32673148481574843</v>
      </c>
      <c r="E20" s="59"/>
      <c r="F20" s="9" t="s">
        <v>162</v>
      </c>
      <c r="G20" s="9" t="s">
        <v>16</v>
      </c>
      <c r="H20" s="9" t="s">
        <v>17</v>
      </c>
      <c r="I20" s="59"/>
      <c r="J20" s="9" t="s">
        <v>619</v>
      </c>
      <c r="K20" s="9" t="s">
        <v>16</v>
      </c>
      <c r="L20" s="9" t="s">
        <v>17</v>
      </c>
      <c r="M20" s="60"/>
    </row>
    <row r="21" spans="1:13" ht="32.65" customHeight="1">
      <c r="A21" s="12"/>
      <c r="B21" s="9" t="s">
        <v>127</v>
      </c>
      <c r="C21" s="18">
        <v>1665</v>
      </c>
      <c r="D21" s="19">
        <f>C21/C22</f>
        <v>0.19985595966870723</v>
      </c>
      <c r="E21" s="59"/>
      <c r="F21" s="9" t="s">
        <v>168</v>
      </c>
      <c r="G21" s="18">
        <v>3865</v>
      </c>
      <c r="H21" s="19">
        <f>G21/G23</f>
        <v>0.53576379262545049</v>
      </c>
      <c r="I21" s="59"/>
      <c r="J21" s="9" t="s">
        <v>620</v>
      </c>
      <c r="K21" s="18">
        <v>3425</v>
      </c>
      <c r="L21" s="19">
        <f>K21/K23</f>
        <v>0.39277522935779818</v>
      </c>
      <c r="M21" s="60"/>
    </row>
    <row r="22" spans="1:13" ht="32.65" customHeight="1">
      <c r="A22" s="12"/>
      <c r="B22" s="9" t="s">
        <v>50</v>
      </c>
      <c r="C22" s="18">
        <f>SUM(C18:C21)</f>
        <v>8331</v>
      </c>
      <c r="D22" s="19">
        <f>SUM(D18:D21)</f>
        <v>1</v>
      </c>
      <c r="E22" s="59"/>
      <c r="F22" s="9" t="s">
        <v>175</v>
      </c>
      <c r="G22" s="18">
        <v>3349</v>
      </c>
      <c r="H22" s="19">
        <f>G22/G23</f>
        <v>0.46423620737454951</v>
      </c>
      <c r="I22" s="59"/>
      <c r="J22" s="9" t="s">
        <v>621</v>
      </c>
      <c r="K22" s="18">
        <v>5295</v>
      </c>
      <c r="L22" s="19">
        <f>K22/K23</f>
        <v>0.60722477064220182</v>
      </c>
      <c r="M22" s="60"/>
    </row>
    <row r="23" spans="1:13" ht="20.65" customHeight="1">
      <c r="A23" s="49"/>
      <c r="B23" s="62"/>
      <c r="C23" s="63"/>
      <c r="D23" s="63"/>
      <c r="E23" s="64"/>
      <c r="F23" s="9" t="s">
        <v>50</v>
      </c>
      <c r="G23" s="18">
        <f>SUM(G21:G22)</f>
        <v>7214</v>
      </c>
      <c r="H23" s="19">
        <f>SUM(H21:H22)</f>
        <v>1</v>
      </c>
      <c r="I23" s="59"/>
      <c r="J23" s="9" t="s">
        <v>50</v>
      </c>
      <c r="K23" s="18">
        <f>SUM(K21:K22)</f>
        <v>8720</v>
      </c>
      <c r="L23" s="19">
        <f>SUM(L21:L22)</f>
        <v>1</v>
      </c>
      <c r="M23" s="60"/>
    </row>
    <row r="24" spans="1:13" ht="20.65" customHeight="1">
      <c r="A24" s="12"/>
      <c r="B24" s="9" t="s">
        <v>137</v>
      </c>
      <c r="C24" s="9" t="s">
        <v>16</v>
      </c>
      <c r="D24" s="9" t="s">
        <v>17</v>
      </c>
      <c r="E24" s="60"/>
      <c r="F24" s="65"/>
      <c r="G24" s="65"/>
      <c r="H24" s="65"/>
      <c r="I24" s="61"/>
      <c r="J24" s="63"/>
      <c r="K24" s="63"/>
      <c r="L24" s="63"/>
      <c r="M24" s="61"/>
    </row>
    <row r="25" spans="1:13" ht="20.65" customHeight="1">
      <c r="A25" s="12"/>
      <c r="B25" s="9" t="s">
        <v>142</v>
      </c>
      <c r="C25" s="18">
        <v>3942</v>
      </c>
      <c r="D25" s="19">
        <f>C25/C27</f>
        <v>0.51288056206088994</v>
      </c>
      <c r="E25" s="60"/>
      <c r="F25" s="61"/>
      <c r="G25" s="61"/>
      <c r="H25" s="61"/>
      <c r="I25" s="64"/>
      <c r="J25" s="9" t="s">
        <v>622</v>
      </c>
      <c r="K25" s="9" t="s">
        <v>16</v>
      </c>
      <c r="L25" s="9" t="s">
        <v>17</v>
      </c>
      <c r="M25" s="60"/>
    </row>
    <row r="26" spans="1:13" ht="20.65" customHeight="1">
      <c r="A26" s="12"/>
      <c r="B26" s="9" t="s">
        <v>148</v>
      </c>
      <c r="C26" s="18">
        <v>3744</v>
      </c>
      <c r="D26" s="19">
        <f>C26/C27</f>
        <v>0.48711943793911006</v>
      </c>
      <c r="E26" s="60"/>
      <c r="F26" s="61"/>
      <c r="G26" s="61"/>
      <c r="H26" s="61"/>
      <c r="I26" s="64"/>
      <c r="J26" s="9" t="s">
        <v>623</v>
      </c>
      <c r="K26" s="18">
        <v>2221</v>
      </c>
      <c r="L26" s="19">
        <f>K26/K38</f>
        <v>3.9498488351413834E-2</v>
      </c>
      <c r="M26" s="60"/>
    </row>
    <row r="27" spans="1:13" ht="20.65" customHeight="1">
      <c r="A27" s="12"/>
      <c r="B27" s="9" t="s">
        <v>50</v>
      </c>
      <c r="C27" s="18">
        <f>SUM(C25:C26)</f>
        <v>7686</v>
      </c>
      <c r="D27" s="19">
        <f>SUM(D25:D26)</f>
        <v>1</v>
      </c>
      <c r="E27" s="60"/>
      <c r="F27" s="61"/>
      <c r="G27" s="61"/>
      <c r="H27" s="61"/>
      <c r="I27" s="64"/>
      <c r="J27" s="9" t="s">
        <v>624</v>
      </c>
      <c r="K27" s="18">
        <v>4256</v>
      </c>
      <c r="L27" s="19">
        <f>K27/K38</f>
        <v>7.5689133914280629E-2</v>
      </c>
      <c r="M27" s="60"/>
    </row>
    <row r="28" spans="1:13" ht="32.65" customHeight="1">
      <c r="A28" s="49"/>
      <c r="B28" s="62"/>
      <c r="C28" s="63"/>
      <c r="D28" s="63"/>
      <c r="E28" s="61"/>
      <c r="F28" s="61"/>
      <c r="G28" s="61"/>
      <c r="H28" s="61"/>
      <c r="I28" s="64"/>
      <c r="J28" s="9" t="s">
        <v>625</v>
      </c>
      <c r="K28" s="18">
        <v>6129</v>
      </c>
      <c r="L28" s="19">
        <f>K28/K38</f>
        <v>0.10899875511292904</v>
      </c>
      <c r="M28" s="60"/>
    </row>
    <row r="29" spans="1:13" ht="20.65" customHeight="1">
      <c r="A29" s="12"/>
      <c r="B29" s="9" t="s">
        <v>158</v>
      </c>
      <c r="C29" s="9" t="s">
        <v>16</v>
      </c>
      <c r="D29" s="9" t="s">
        <v>17</v>
      </c>
      <c r="E29" s="60"/>
      <c r="F29" s="61"/>
      <c r="G29" s="61"/>
      <c r="H29" s="61"/>
      <c r="I29" s="64"/>
      <c r="J29" s="9" t="s">
        <v>626</v>
      </c>
      <c r="K29" s="18">
        <v>3736</v>
      </c>
      <c r="L29" s="19">
        <f>K29/K38</f>
        <v>6.6441401387159885E-2</v>
      </c>
      <c r="M29" s="60"/>
    </row>
    <row r="30" spans="1:13" ht="20.65" customHeight="1">
      <c r="A30" s="12"/>
      <c r="B30" s="9" t="s">
        <v>163</v>
      </c>
      <c r="C30" s="18">
        <v>2063</v>
      </c>
      <c r="D30" s="19">
        <f>C30/C33</f>
        <v>0.28934081346423562</v>
      </c>
      <c r="E30" s="60"/>
      <c r="F30" s="61"/>
      <c r="G30" s="61"/>
      <c r="H30" s="61"/>
      <c r="I30" s="64"/>
      <c r="J30" s="9" t="s">
        <v>627</v>
      </c>
      <c r="K30" s="18">
        <v>5404</v>
      </c>
      <c r="L30" s="19">
        <f>K30/K38</f>
        <v>9.6105281878001061E-2</v>
      </c>
      <c r="M30" s="60"/>
    </row>
    <row r="31" spans="1:13" ht="32.65" customHeight="1">
      <c r="A31" s="12"/>
      <c r="B31" s="9" t="s">
        <v>169</v>
      </c>
      <c r="C31" s="18">
        <v>3028</v>
      </c>
      <c r="D31" s="19">
        <f>C31/C33</f>
        <v>0.42468443197755962</v>
      </c>
      <c r="E31" s="60"/>
      <c r="F31" s="61"/>
      <c r="G31" s="61"/>
      <c r="H31" s="61"/>
      <c r="I31" s="64"/>
      <c r="J31" s="9" t="s">
        <v>628</v>
      </c>
      <c r="K31" s="18">
        <v>7479</v>
      </c>
      <c r="L31" s="19">
        <f>K31/K38</f>
        <v>0.1330072914814156</v>
      </c>
      <c r="M31" s="60"/>
    </row>
    <row r="32" spans="1:13" ht="32.65" customHeight="1">
      <c r="A32" s="12"/>
      <c r="B32" s="9" t="s">
        <v>176</v>
      </c>
      <c r="C32" s="18">
        <v>2039</v>
      </c>
      <c r="D32" s="19">
        <f>C32/C33</f>
        <v>0.28597475455820476</v>
      </c>
      <c r="E32" s="60"/>
      <c r="F32" s="61"/>
      <c r="G32" s="61"/>
      <c r="H32" s="61"/>
      <c r="I32" s="64"/>
      <c r="J32" s="9" t="s">
        <v>629</v>
      </c>
      <c r="K32" s="18">
        <v>6655</v>
      </c>
      <c r="L32" s="19">
        <f>K32/K38</f>
        <v>0.11835319224613196</v>
      </c>
      <c r="M32" s="60"/>
    </row>
    <row r="33" spans="1:13" ht="32.65" customHeight="1">
      <c r="A33" s="12"/>
      <c r="B33" s="9" t="s">
        <v>50</v>
      </c>
      <c r="C33" s="18">
        <f>SUM(C30:C32)</f>
        <v>7130</v>
      </c>
      <c r="D33" s="19">
        <f>SUM(D30:D32)</f>
        <v>1</v>
      </c>
      <c r="E33" s="60"/>
      <c r="F33" s="61"/>
      <c r="G33" s="61"/>
      <c r="H33" s="61"/>
      <c r="I33" s="64"/>
      <c r="J33" s="9" t="s">
        <v>630</v>
      </c>
      <c r="K33" s="18">
        <v>5456</v>
      </c>
      <c r="L33" s="19">
        <f>K33/K38</f>
        <v>9.7030055130713139E-2</v>
      </c>
      <c r="M33" s="60"/>
    </row>
    <row r="34" spans="1:13" ht="20.65" customHeight="1">
      <c r="A34" s="49"/>
      <c r="B34" s="62"/>
      <c r="C34" s="63"/>
      <c r="D34" s="63"/>
      <c r="E34" s="61"/>
      <c r="F34" s="61"/>
      <c r="G34" s="61"/>
      <c r="H34" s="61"/>
      <c r="I34" s="64"/>
      <c r="J34" s="9" t="s">
        <v>631</v>
      </c>
      <c r="K34" s="18">
        <v>5028</v>
      </c>
      <c r="L34" s="19">
        <f>K34/K38</f>
        <v>8.9418459896852209E-2</v>
      </c>
      <c r="M34" s="60"/>
    </row>
    <row r="35" spans="1:13" ht="20.65" customHeight="1">
      <c r="A35" s="12"/>
      <c r="B35" s="9" t="s">
        <v>185</v>
      </c>
      <c r="C35" s="9" t="s">
        <v>16</v>
      </c>
      <c r="D35" s="9" t="s">
        <v>17</v>
      </c>
      <c r="E35" s="60"/>
      <c r="F35" s="61"/>
      <c r="G35" s="61"/>
      <c r="H35" s="61"/>
      <c r="I35" s="64"/>
      <c r="J35" s="9" t="s">
        <v>632</v>
      </c>
      <c r="K35" s="18">
        <v>6673</v>
      </c>
      <c r="L35" s="19">
        <f>K35/K38</f>
        <v>0.11867330606437844</v>
      </c>
      <c r="M35" s="60"/>
    </row>
    <row r="36" spans="1:13" ht="20.65" customHeight="1">
      <c r="A36" s="12"/>
      <c r="B36" s="9" t="s">
        <v>192</v>
      </c>
      <c r="C36" s="18">
        <v>2127</v>
      </c>
      <c r="D36" s="19">
        <f>C36/C38</f>
        <v>0.30848440899202323</v>
      </c>
      <c r="E36" s="60"/>
      <c r="F36" s="61"/>
      <c r="G36" s="61"/>
      <c r="H36" s="61"/>
      <c r="I36" s="64"/>
      <c r="J36" s="9" t="s">
        <v>633</v>
      </c>
      <c r="K36" s="18">
        <v>2892</v>
      </c>
      <c r="L36" s="19">
        <f>K36/K38</f>
        <v>5.1431620131602344E-2</v>
      </c>
      <c r="M36" s="60"/>
    </row>
    <row r="37" spans="1:13" ht="32.65" customHeight="1">
      <c r="A37" s="12"/>
      <c r="B37" s="9" t="s">
        <v>199</v>
      </c>
      <c r="C37" s="18">
        <v>4768</v>
      </c>
      <c r="D37" s="19">
        <f>C37/C38</f>
        <v>0.69151559100797677</v>
      </c>
      <c r="E37" s="60"/>
      <c r="F37" s="61"/>
      <c r="G37" s="61"/>
      <c r="H37" s="61"/>
      <c r="I37" s="64"/>
      <c r="J37" s="9" t="s">
        <v>634</v>
      </c>
      <c r="K37" s="18">
        <v>301</v>
      </c>
      <c r="L37" s="19">
        <f>K37/K38</f>
        <v>5.3530144051218212E-3</v>
      </c>
      <c r="M37" s="60"/>
    </row>
    <row r="38" spans="1:13" ht="20.65" customHeight="1">
      <c r="A38" s="12"/>
      <c r="B38" s="9" t="s">
        <v>50</v>
      </c>
      <c r="C38" s="18">
        <f>SUM(C36:C37)</f>
        <v>6895</v>
      </c>
      <c r="D38" s="19">
        <f>SUM(D36:D37)</f>
        <v>1</v>
      </c>
      <c r="E38" s="60"/>
      <c r="F38" s="61"/>
      <c r="G38" s="61"/>
      <c r="H38" s="61"/>
      <c r="I38" s="64"/>
      <c r="J38" s="9" t="s">
        <v>50</v>
      </c>
      <c r="K38" s="18">
        <f>SUM(K26:K37)</f>
        <v>56230</v>
      </c>
      <c r="L38" s="19">
        <f>SUM(L26:L37)</f>
        <v>0.99999999999999978</v>
      </c>
      <c r="M38" s="60"/>
    </row>
    <row r="39" spans="1:13" ht="20.65" customHeight="1">
      <c r="A39" s="49"/>
      <c r="B39" s="62"/>
      <c r="C39" s="63"/>
      <c r="D39" s="63"/>
      <c r="E39" s="61"/>
      <c r="F39" s="61"/>
      <c r="G39" s="61"/>
      <c r="H39" s="61"/>
      <c r="I39" s="61"/>
      <c r="J39" s="65"/>
      <c r="K39" s="65"/>
      <c r="L39" s="65"/>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2569</v>
      </c>
      <c r="D41" s="19">
        <f>C41/C44</f>
        <v>0.38777358490566038</v>
      </c>
      <c r="E41" s="60"/>
      <c r="F41" s="61"/>
      <c r="G41" s="61"/>
      <c r="H41" s="61"/>
      <c r="I41" s="61"/>
      <c r="J41" s="61"/>
      <c r="K41" s="61"/>
      <c r="L41" s="61"/>
      <c r="M41" s="61"/>
    </row>
    <row r="42" spans="1:13" ht="20.65" customHeight="1">
      <c r="A42" s="12"/>
      <c r="B42" s="9" t="s">
        <v>220</v>
      </c>
      <c r="C42" s="18">
        <v>2012</v>
      </c>
      <c r="D42" s="19">
        <f>C42/C44</f>
        <v>0.30369811320754719</v>
      </c>
      <c r="E42" s="60"/>
      <c r="F42" s="61"/>
      <c r="G42" s="61"/>
      <c r="H42" s="61"/>
      <c r="I42" s="61"/>
      <c r="J42" s="61"/>
      <c r="K42" s="61"/>
      <c r="L42" s="61"/>
      <c r="M42" s="61"/>
    </row>
    <row r="43" spans="1:13" ht="32.65" customHeight="1">
      <c r="A43" s="12"/>
      <c r="B43" s="9" t="s">
        <v>224</v>
      </c>
      <c r="C43" s="18">
        <v>2044</v>
      </c>
      <c r="D43" s="19">
        <f>C43/C44</f>
        <v>0.30852830188679248</v>
      </c>
      <c r="E43" s="60"/>
      <c r="F43" s="61"/>
      <c r="G43" s="61"/>
      <c r="H43" s="61"/>
      <c r="I43" s="61"/>
      <c r="J43" s="61"/>
      <c r="K43" s="61"/>
      <c r="L43" s="61"/>
      <c r="M43" s="61"/>
    </row>
    <row r="44" spans="1:13" ht="20.65" customHeight="1">
      <c r="A44" s="12"/>
      <c r="B44" s="9" t="s">
        <v>50</v>
      </c>
      <c r="C44" s="18">
        <f>SUM(C41:C43)</f>
        <v>6625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3255</v>
      </c>
      <c r="D47" s="19">
        <f>C47/C49</f>
        <v>0.50363608231471457</v>
      </c>
      <c r="E47" s="60"/>
      <c r="F47" s="61"/>
      <c r="G47" s="61"/>
      <c r="H47" s="61"/>
      <c r="I47" s="61"/>
      <c r="J47" s="61"/>
      <c r="K47" s="61"/>
      <c r="L47" s="61"/>
      <c r="M47" s="61"/>
    </row>
    <row r="48" spans="1:13" ht="32.65" customHeight="1">
      <c r="A48" s="12"/>
      <c r="B48" s="9" t="s">
        <v>241</v>
      </c>
      <c r="C48" s="18">
        <v>3208</v>
      </c>
      <c r="D48" s="19">
        <f>C48/C49</f>
        <v>0.49636391768528548</v>
      </c>
      <c r="E48" s="60"/>
      <c r="F48" s="61"/>
      <c r="G48" s="61"/>
      <c r="H48" s="61"/>
      <c r="I48" s="61"/>
      <c r="J48" s="61"/>
      <c r="K48" s="61"/>
      <c r="L48" s="61"/>
      <c r="M48" s="61"/>
    </row>
    <row r="49" spans="1:13" ht="20.65" customHeight="1">
      <c r="A49" s="12"/>
      <c r="B49" s="9" t="s">
        <v>50</v>
      </c>
      <c r="C49" s="18">
        <f>SUM(C47:C48)</f>
        <v>6463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4246</v>
      </c>
      <c r="D52" s="19">
        <f>C52/C54</f>
        <v>0.66750510925955042</v>
      </c>
      <c r="E52" s="60"/>
      <c r="F52" s="61"/>
      <c r="G52" s="61"/>
      <c r="H52" s="61"/>
      <c r="I52" s="61"/>
      <c r="J52" s="61"/>
      <c r="K52" s="61"/>
      <c r="L52" s="61"/>
      <c r="M52" s="61"/>
    </row>
    <row r="53" spans="1:13" ht="20.65" customHeight="1">
      <c r="A53" s="12"/>
      <c r="B53" s="9" t="s">
        <v>259</v>
      </c>
      <c r="C53" s="18">
        <v>2115</v>
      </c>
      <c r="D53" s="19">
        <f>C53/C54</f>
        <v>0.33249489074044963</v>
      </c>
      <c r="E53" s="60"/>
      <c r="F53" s="61"/>
      <c r="G53" s="61"/>
      <c r="H53" s="61"/>
      <c r="I53" s="61"/>
      <c r="J53" s="61"/>
      <c r="K53" s="61"/>
      <c r="L53" s="61"/>
      <c r="M53" s="61"/>
    </row>
    <row r="54" spans="1:13" ht="20.65" customHeight="1">
      <c r="A54" s="12"/>
      <c r="B54" s="9" t="s">
        <v>50</v>
      </c>
      <c r="C54" s="18">
        <f>SUM(C52:C53)</f>
        <v>6361</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2359</v>
      </c>
      <c r="D57" s="19">
        <f>C57/C60</f>
        <v>0.36409939805525543</v>
      </c>
      <c r="E57" s="60"/>
      <c r="F57" s="61"/>
      <c r="G57" s="61"/>
      <c r="H57" s="61"/>
      <c r="I57" s="61"/>
      <c r="J57" s="61"/>
      <c r="K57" s="61"/>
      <c r="L57" s="61"/>
      <c r="M57" s="61"/>
    </row>
    <row r="58" spans="1:13" ht="20.65" customHeight="1">
      <c r="A58" s="12"/>
      <c r="B58" s="9" t="s">
        <v>274</v>
      </c>
      <c r="C58" s="18">
        <v>2875</v>
      </c>
      <c r="D58" s="19">
        <f>C58/C60</f>
        <v>0.44374131810464579</v>
      </c>
      <c r="E58" s="60"/>
      <c r="F58" s="61"/>
      <c r="G58" s="61"/>
      <c r="H58" s="61"/>
      <c r="I58" s="61"/>
      <c r="J58" s="61"/>
      <c r="K58" s="61"/>
      <c r="L58" s="61"/>
      <c r="M58" s="61"/>
    </row>
    <row r="59" spans="1:13" ht="20.65" customHeight="1">
      <c r="A59" s="12"/>
      <c r="B59" s="9" t="s">
        <v>278</v>
      </c>
      <c r="C59" s="18">
        <v>1245</v>
      </c>
      <c r="D59" s="19">
        <f>C59/C60</f>
        <v>0.19215928384009878</v>
      </c>
      <c r="E59" s="60"/>
      <c r="F59" s="61"/>
      <c r="G59" s="61"/>
      <c r="H59" s="61"/>
      <c r="I59" s="61"/>
      <c r="J59" s="61"/>
      <c r="K59" s="61"/>
      <c r="L59" s="61"/>
      <c r="M59" s="61"/>
    </row>
    <row r="60" spans="1:13" ht="20.65" customHeight="1">
      <c r="A60" s="12"/>
      <c r="B60" s="9" t="s">
        <v>50</v>
      </c>
      <c r="C60" s="18">
        <f>SUM(C57:C59)</f>
        <v>6479</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3104</v>
      </c>
      <c r="D63" s="19">
        <f>C63/C65</f>
        <v>0.47115968427443838</v>
      </c>
      <c r="E63" s="60"/>
      <c r="F63" s="61"/>
      <c r="G63" s="61"/>
      <c r="H63" s="61"/>
      <c r="I63" s="61"/>
      <c r="J63" s="61"/>
      <c r="K63" s="61"/>
      <c r="L63" s="61"/>
      <c r="M63" s="61"/>
    </row>
    <row r="64" spans="1:13" ht="20.65" customHeight="1">
      <c r="A64" s="12"/>
      <c r="B64" s="9" t="s">
        <v>295</v>
      </c>
      <c r="C64" s="18">
        <v>3484</v>
      </c>
      <c r="D64" s="19">
        <f>C64/C65</f>
        <v>0.52884031572556167</v>
      </c>
      <c r="E64" s="60"/>
      <c r="F64" s="61"/>
      <c r="G64" s="61"/>
      <c r="H64" s="61"/>
      <c r="I64" s="61"/>
      <c r="J64" s="61"/>
      <c r="K64" s="61"/>
      <c r="L64" s="61"/>
      <c r="M64" s="61"/>
    </row>
    <row r="65" spans="1:13" ht="20.65" customHeight="1">
      <c r="A65" s="12"/>
      <c r="B65" s="9" t="s">
        <v>50</v>
      </c>
      <c r="C65" s="18">
        <f>SUM(C63:C64)</f>
        <v>6588</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1700</v>
      </c>
      <c r="D68" s="19">
        <f>C68/C70</f>
        <v>0.22831050228310501</v>
      </c>
      <c r="E68" s="60"/>
      <c r="F68" s="61"/>
      <c r="G68" s="61"/>
      <c r="H68" s="61"/>
      <c r="I68" s="61"/>
      <c r="J68" s="61"/>
      <c r="K68" s="61"/>
      <c r="L68" s="61"/>
      <c r="M68" s="61"/>
    </row>
    <row r="69" spans="1:13" ht="20.65" customHeight="1">
      <c r="A69" s="12"/>
      <c r="B69" s="9" t="s">
        <v>309</v>
      </c>
      <c r="C69" s="18">
        <v>5746</v>
      </c>
      <c r="D69" s="19">
        <f>C69/C70</f>
        <v>0.77168949771689499</v>
      </c>
      <c r="E69" s="60"/>
      <c r="F69" s="61"/>
      <c r="G69" s="61"/>
      <c r="H69" s="61"/>
      <c r="I69" s="61"/>
      <c r="J69" s="61"/>
      <c r="K69" s="61"/>
      <c r="L69" s="61"/>
      <c r="M69" s="61"/>
    </row>
    <row r="70" spans="1:13" ht="20.65" customHeight="1">
      <c r="A70" s="12"/>
      <c r="B70" s="9" t="s">
        <v>50</v>
      </c>
      <c r="C70" s="18">
        <f>SUM(C68:C69)</f>
        <v>7446</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1168</v>
      </c>
      <c r="D73" s="19">
        <f>C73/C76</f>
        <v>0.16446071529146719</v>
      </c>
      <c r="E73" s="60"/>
      <c r="F73" s="61"/>
      <c r="G73" s="61"/>
      <c r="H73" s="61"/>
      <c r="I73" s="61"/>
      <c r="J73" s="61"/>
      <c r="K73" s="61"/>
      <c r="L73" s="61"/>
      <c r="M73" s="61"/>
    </row>
    <row r="74" spans="1:13" ht="20.65" customHeight="1">
      <c r="A74" s="12"/>
      <c r="B74" s="9" t="s">
        <v>321</v>
      </c>
      <c r="C74" s="18">
        <v>1243</v>
      </c>
      <c r="D74" s="19">
        <f>C74/C76</f>
        <v>0.17502112081103915</v>
      </c>
      <c r="E74" s="60"/>
      <c r="F74" s="61"/>
      <c r="G74" s="61"/>
      <c r="H74" s="61"/>
      <c r="I74" s="61"/>
      <c r="J74" s="61"/>
      <c r="K74" s="61"/>
      <c r="L74" s="61"/>
      <c r="M74" s="61"/>
    </row>
    <row r="75" spans="1:13" ht="20.65" customHeight="1">
      <c r="A75" s="12"/>
      <c r="B75" s="9" t="s">
        <v>323</v>
      </c>
      <c r="C75" s="18">
        <v>4691</v>
      </c>
      <c r="D75" s="19">
        <f>C75/C76</f>
        <v>0.66051816389749363</v>
      </c>
      <c r="E75" s="60"/>
      <c r="F75" s="61"/>
      <c r="G75" s="61"/>
      <c r="H75" s="61"/>
      <c r="I75" s="61"/>
      <c r="J75" s="61"/>
      <c r="K75" s="61"/>
      <c r="L75" s="61"/>
      <c r="M75" s="61"/>
    </row>
    <row r="76" spans="1:13" ht="20.65" customHeight="1">
      <c r="A76" s="12"/>
      <c r="B76" s="9" t="s">
        <v>50</v>
      </c>
      <c r="C76" s="18">
        <f>SUM(C73:C75)</f>
        <v>7102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2423</v>
      </c>
      <c r="D79" s="19">
        <f>C79/C82</f>
        <v>0.32624208967281543</v>
      </c>
      <c r="E79" s="60"/>
      <c r="F79" s="61"/>
      <c r="G79" s="61"/>
      <c r="H79" s="61"/>
      <c r="I79" s="61"/>
      <c r="J79" s="61"/>
      <c r="K79" s="61"/>
      <c r="L79" s="61"/>
      <c r="M79" s="61"/>
    </row>
    <row r="80" spans="1:13" ht="20.65" customHeight="1">
      <c r="A80" s="12"/>
      <c r="B80" s="9" t="s">
        <v>332</v>
      </c>
      <c r="C80" s="18">
        <v>731</v>
      </c>
      <c r="D80" s="19">
        <f>C80/C82</f>
        <v>9.8424666756429247E-2</v>
      </c>
      <c r="E80" s="60"/>
      <c r="F80" s="61"/>
      <c r="G80" s="61"/>
      <c r="H80" s="61"/>
      <c r="I80" s="61"/>
      <c r="J80" s="61"/>
      <c r="K80" s="61"/>
      <c r="L80" s="61"/>
      <c r="M80" s="61"/>
    </row>
    <row r="81" spans="1:13" ht="20.65" customHeight="1">
      <c r="A81" s="12"/>
      <c r="B81" s="9" t="s">
        <v>333</v>
      </c>
      <c r="C81" s="18">
        <v>4273</v>
      </c>
      <c r="D81" s="19">
        <f>C81/C82</f>
        <v>0.57533324357075533</v>
      </c>
      <c r="E81" s="60"/>
      <c r="F81" s="61"/>
      <c r="G81" s="61"/>
      <c r="H81" s="61"/>
      <c r="I81" s="61"/>
      <c r="J81" s="61"/>
      <c r="K81" s="61"/>
      <c r="L81" s="61"/>
      <c r="M81" s="61"/>
    </row>
    <row r="82" spans="1:13" ht="20.65" customHeight="1">
      <c r="A82" s="12"/>
      <c r="B82" s="9" t="s">
        <v>50</v>
      </c>
      <c r="C82" s="18">
        <f>SUM(C79:C81)</f>
        <v>7427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720</v>
      </c>
      <c r="D85" s="19">
        <f>C85/C89</f>
        <v>9.7653600976536012E-2</v>
      </c>
      <c r="E85" s="60"/>
      <c r="F85" s="61"/>
      <c r="G85" s="61"/>
      <c r="H85" s="61"/>
      <c r="I85" s="61"/>
      <c r="J85" s="61"/>
      <c r="K85" s="61"/>
      <c r="L85" s="61"/>
      <c r="M85" s="61"/>
    </row>
    <row r="86" spans="1:13" ht="20.65" customHeight="1">
      <c r="A86" s="12"/>
      <c r="B86" s="9" t="s">
        <v>342</v>
      </c>
      <c r="C86" s="18">
        <v>2064</v>
      </c>
      <c r="D86" s="19">
        <f>C86/C89</f>
        <v>0.27994032279940323</v>
      </c>
      <c r="E86" s="60"/>
      <c r="F86" s="61"/>
      <c r="G86" s="61"/>
      <c r="H86" s="61"/>
      <c r="I86" s="61"/>
      <c r="J86" s="61"/>
      <c r="K86" s="61"/>
      <c r="L86" s="61"/>
      <c r="M86" s="61"/>
    </row>
    <row r="87" spans="1:13" ht="20.65" customHeight="1">
      <c r="A87" s="12"/>
      <c r="B87" s="9" t="s">
        <v>344</v>
      </c>
      <c r="C87" s="18">
        <v>976</v>
      </c>
      <c r="D87" s="19">
        <f>C87/C89</f>
        <v>0.13237488132374881</v>
      </c>
      <c r="E87" s="60"/>
      <c r="F87" s="61"/>
      <c r="G87" s="61"/>
      <c r="H87" s="61"/>
      <c r="I87" s="61"/>
      <c r="J87" s="61"/>
      <c r="K87" s="61"/>
      <c r="L87" s="61"/>
      <c r="M87" s="61"/>
    </row>
    <row r="88" spans="1:13" ht="20.65" customHeight="1">
      <c r="A88" s="12"/>
      <c r="B88" s="9" t="s">
        <v>346</v>
      </c>
      <c r="C88" s="18">
        <v>3613</v>
      </c>
      <c r="D88" s="19">
        <f>C88/C89</f>
        <v>0.49003119490031194</v>
      </c>
      <c r="E88" s="60"/>
      <c r="F88" s="61"/>
      <c r="G88" s="61"/>
      <c r="H88" s="61"/>
      <c r="I88" s="61"/>
      <c r="J88" s="61"/>
      <c r="K88" s="61"/>
      <c r="L88" s="61"/>
      <c r="M88" s="61"/>
    </row>
    <row r="89" spans="1:13" ht="20.65" customHeight="1">
      <c r="A89" s="12"/>
      <c r="B89" s="9" t="s">
        <v>50</v>
      </c>
      <c r="C89" s="18">
        <f>SUM(C85:C88)</f>
        <v>7373</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3439</v>
      </c>
      <c r="D92" s="19">
        <f>C92/C94</f>
        <v>0.50160443407234534</v>
      </c>
      <c r="E92" s="60"/>
      <c r="F92" s="61"/>
      <c r="G92" s="61"/>
      <c r="H92" s="61"/>
      <c r="I92" s="61"/>
      <c r="J92" s="61"/>
      <c r="K92" s="61"/>
      <c r="L92" s="61"/>
      <c r="M92" s="61"/>
    </row>
    <row r="93" spans="1:13" ht="20.65" customHeight="1">
      <c r="A93" s="12"/>
      <c r="B93" s="9" t="s">
        <v>355</v>
      </c>
      <c r="C93" s="18">
        <v>3417</v>
      </c>
      <c r="D93" s="19">
        <f>C93/C94</f>
        <v>0.4983955659276546</v>
      </c>
      <c r="E93" s="60"/>
      <c r="F93" s="61"/>
      <c r="G93" s="61"/>
      <c r="H93" s="61"/>
      <c r="I93" s="61"/>
      <c r="J93" s="61"/>
      <c r="K93" s="61"/>
      <c r="L93" s="61"/>
      <c r="M93" s="61"/>
    </row>
    <row r="94" spans="1:13" ht="20.65" customHeight="1">
      <c r="A94" s="12"/>
      <c r="B94" s="9" t="s">
        <v>50</v>
      </c>
      <c r="C94" s="18">
        <f>SUM(C92:C93)</f>
        <v>6856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4891</v>
      </c>
      <c r="D97" s="19">
        <f>C97/C99</f>
        <v>0.73670733544208467</v>
      </c>
      <c r="E97" s="60"/>
      <c r="F97" s="61"/>
      <c r="G97" s="61"/>
      <c r="H97" s="61"/>
      <c r="I97" s="61"/>
      <c r="J97" s="61"/>
      <c r="K97" s="61"/>
      <c r="L97" s="61"/>
      <c r="M97" s="61"/>
    </row>
    <row r="98" spans="1:13" ht="20.65" customHeight="1">
      <c r="A98" s="12"/>
      <c r="B98" s="9" t="s">
        <v>364</v>
      </c>
      <c r="C98" s="18">
        <v>1748</v>
      </c>
      <c r="D98" s="19">
        <f>C98/C99</f>
        <v>0.26329266455791533</v>
      </c>
      <c r="E98" s="60"/>
      <c r="F98" s="61"/>
      <c r="G98" s="61"/>
      <c r="H98" s="61"/>
      <c r="I98" s="61"/>
      <c r="J98" s="61"/>
      <c r="K98" s="61"/>
      <c r="L98" s="61"/>
      <c r="M98" s="61"/>
    </row>
    <row r="99" spans="1:13" ht="20.65" customHeight="1">
      <c r="A99" s="12"/>
      <c r="B99" s="9" t="s">
        <v>50</v>
      </c>
      <c r="C99" s="18">
        <f>SUM(C97:C98)</f>
        <v>6639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3"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13</v>
      </c>
      <c r="D4" s="19">
        <f>C4/C9</f>
        <v>7.3863636363636367E-2</v>
      </c>
      <c r="E4" s="60"/>
    </row>
    <row r="5" spans="1:5" ht="20.65" customHeight="1">
      <c r="A5" s="12"/>
      <c r="B5" s="9" t="s">
        <v>37</v>
      </c>
      <c r="C5" s="18">
        <v>17</v>
      </c>
      <c r="D5" s="19">
        <f>C5/C9</f>
        <v>9.6590909090909088E-2</v>
      </c>
      <c r="E5" s="60"/>
    </row>
    <row r="6" spans="1:5" ht="20.65" customHeight="1">
      <c r="A6" s="12"/>
      <c r="B6" s="9" t="s">
        <v>47</v>
      </c>
      <c r="C6" s="18">
        <v>8</v>
      </c>
      <c r="D6" s="19">
        <f>C6/C9</f>
        <v>4.5454545454545456E-2</v>
      </c>
      <c r="E6" s="60"/>
    </row>
    <row r="7" spans="1:5" ht="20.65" customHeight="1">
      <c r="A7" s="12"/>
      <c r="B7" s="9" t="s">
        <v>52</v>
      </c>
      <c r="C7" s="18">
        <v>133</v>
      </c>
      <c r="D7" s="19">
        <f>C7/C9</f>
        <v>0.75568181818181823</v>
      </c>
      <c r="E7" s="60"/>
    </row>
    <row r="8" spans="1:5" ht="20.65" customHeight="1">
      <c r="A8" s="12"/>
      <c r="B8" s="9" t="s">
        <v>55</v>
      </c>
      <c r="C8" s="18">
        <v>5</v>
      </c>
      <c r="D8" s="19">
        <f>C8/C9</f>
        <v>2.8409090909090908E-2</v>
      </c>
      <c r="E8" s="60"/>
    </row>
    <row r="9" spans="1:5" ht="20.65" customHeight="1">
      <c r="A9" s="12"/>
      <c r="B9" s="9" t="s">
        <v>50</v>
      </c>
      <c r="C9" s="18">
        <f>SUM(C4:C8)</f>
        <v>176</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45</v>
      </c>
      <c r="D12" s="19">
        <f>C12/C15</f>
        <v>0.28846153846153844</v>
      </c>
      <c r="E12" s="60"/>
    </row>
    <row r="13" spans="1:5" ht="32.65" customHeight="1">
      <c r="A13" s="12"/>
      <c r="B13" s="9" t="s">
        <v>85</v>
      </c>
      <c r="C13" s="18">
        <v>74</v>
      </c>
      <c r="D13" s="19">
        <f>C13/C15</f>
        <v>0.47435897435897434</v>
      </c>
      <c r="E13" s="60"/>
    </row>
    <row r="14" spans="1:5" ht="20.65" customHeight="1">
      <c r="A14" s="12"/>
      <c r="B14" s="9" t="s">
        <v>90</v>
      </c>
      <c r="C14" s="18">
        <v>37</v>
      </c>
      <c r="D14" s="19">
        <f>C14/C15</f>
        <v>0.23717948717948717</v>
      </c>
      <c r="E14" s="60"/>
    </row>
    <row r="15" spans="1:5" ht="20.65" customHeight="1">
      <c r="A15" s="12"/>
      <c r="B15" s="9" t="s">
        <v>50</v>
      </c>
      <c r="C15" s="18">
        <f>SUM(C12:C14)</f>
        <v>156</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28</v>
      </c>
      <c r="D18" s="19">
        <f>C18/C22</f>
        <v>0.17948717948717949</v>
      </c>
      <c r="E18" s="60"/>
    </row>
    <row r="19" spans="1:5" ht="20.65" customHeight="1">
      <c r="A19" s="12"/>
      <c r="B19" s="9" t="s">
        <v>114</v>
      </c>
      <c r="C19" s="18">
        <v>40</v>
      </c>
      <c r="D19" s="19">
        <f>C19/C22</f>
        <v>0.25641025641025639</v>
      </c>
      <c r="E19" s="60"/>
    </row>
    <row r="20" spans="1:5" ht="20.65" customHeight="1">
      <c r="A20" s="12"/>
      <c r="B20" s="9" t="s">
        <v>120</v>
      </c>
      <c r="C20" s="18">
        <v>49</v>
      </c>
      <c r="D20" s="19">
        <f>C20/C22</f>
        <v>0.3141025641025641</v>
      </c>
      <c r="E20" s="60"/>
    </row>
    <row r="21" spans="1:5" ht="20.65" customHeight="1">
      <c r="A21" s="12"/>
      <c r="B21" s="9" t="s">
        <v>127</v>
      </c>
      <c r="C21" s="18">
        <v>39</v>
      </c>
      <c r="D21" s="19">
        <f>C21/C22</f>
        <v>0.25</v>
      </c>
      <c r="E21" s="60"/>
    </row>
    <row r="22" spans="1:5" ht="20.65" customHeight="1">
      <c r="A22" s="12"/>
      <c r="B22" s="9" t="s">
        <v>50</v>
      </c>
      <c r="C22" s="18">
        <f>SUM(C18:C21)</f>
        <v>156</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102</v>
      </c>
      <c r="D25" s="19">
        <f>C25/C27</f>
        <v>0.68918918918918914</v>
      </c>
      <c r="E25" s="60"/>
    </row>
    <row r="26" spans="1:5" ht="20.65" customHeight="1">
      <c r="A26" s="12"/>
      <c r="B26" s="9" t="s">
        <v>148</v>
      </c>
      <c r="C26" s="18">
        <v>46</v>
      </c>
      <c r="D26" s="19">
        <f>C26/C27</f>
        <v>0.3108108108108108</v>
      </c>
      <c r="E26" s="60"/>
    </row>
    <row r="27" spans="1:5" ht="20.65" customHeight="1">
      <c r="A27" s="12"/>
      <c r="B27" s="9" t="s">
        <v>50</v>
      </c>
      <c r="C27" s="18">
        <f>SUM(C25:C26)</f>
        <v>148</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39</v>
      </c>
      <c r="D30" s="19">
        <f>C30/C33</f>
        <v>0.30232558139534882</v>
      </c>
      <c r="E30" s="60"/>
    </row>
    <row r="31" spans="1:5" ht="20.65" customHeight="1">
      <c r="A31" s="12"/>
      <c r="B31" s="9" t="s">
        <v>169</v>
      </c>
      <c r="C31" s="18">
        <v>48</v>
      </c>
      <c r="D31" s="19">
        <f>C31/C33</f>
        <v>0.37209302325581395</v>
      </c>
      <c r="E31" s="60"/>
    </row>
    <row r="32" spans="1:5" ht="32.65" customHeight="1">
      <c r="A32" s="12"/>
      <c r="B32" s="9" t="s">
        <v>176</v>
      </c>
      <c r="C32" s="18">
        <v>42</v>
      </c>
      <c r="D32" s="19">
        <f>C32/C33</f>
        <v>0.32558139534883723</v>
      </c>
      <c r="E32" s="60"/>
    </row>
    <row r="33" spans="1:5" ht="20.65" customHeight="1">
      <c r="A33" s="12"/>
      <c r="B33" s="9" t="s">
        <v>50</v>
      </c>
      <c r="C33" s="18">
        <f>SUM(C30:C32)</f>
        <v>129</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45</v>
      </c>
      <c r="D36" s="19">
        <f>C36/C38</f>
        <v>0.34883720930232559</v>
      </c>
      <c r="E36" s="60"/>
    </row>
    <row r="37" spans="1:5" ht="20.65" customHeight="1">
      <c r="A37" s="12"/>
      <c r="B37" s="9" t="s">
        <v>199</v>
      </c>
      <c r="C37" s="18">
        <v>84</v>
      </c>
      <c r="D37" s="19">
        <f>C37/C38</f>
        <v>0.65116279069767447</v>
      </c>
      <c r="E37" s="60"/>
    </row>
    <row r="38" spans="1:5" ht="20.65" customHeight="1">
      <c r="A38" s="12"/>
      <c r="B38" s="9" t="s">
        <v>50</v>
      </c>
      <c r="C38" s="18">
        <f>SUM(C36:C37)</f>
        <v>129</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57</v>
      </c>
      <c r="D41" s="19">
        <f>C41/C44</f>
        <v>0.46721311475409838</v>
      </c>
      <c r="E41" s="60"/>
    </row>
    <row r="42" spans="1:5" ht="20.65" customHeight="1">
      <c r="A42" s="12"/>
      <c r="B42" s="9" t="s">
        <v>220</v>
      </c>
      <c r="C42" s="18">
        <v>22</v>
      </c>
      <c r="D42" s="19">
        <f>C42/C44</f>
        <v>0.18032786885245902</v>
      </c>
      <c r="E42" s="60"/>
    </row>
    <row r="43" spans="1:5" ht="32.65" customHeight="1">
      <c r="A43" s="12"/>
      <c r="B43" s="9" t="s">
        <v>224</v>
      </c>
      <c r="C43" s="18">
        <v>43</v>
      </c>
      <c r="D43" s="19">
        <f>C43/C44</f>
        <v>0.35245901639344263</v>
      </c>
      <c r="E43" s="60"/>
    </row>
    <row r="44" spans="1:5" ht="20.65" customHeight="1">
      <c r="A44" s="12"/>
      <c r="B44" s="9" t="s">
        <v>50</v>
      </c>
      <c r="C44" s="18">
        <f>SUM(C41:C43)</f>
        <v>122</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59</v>
      </c>
      <c r="D47" s="19">
        <f>C47/C49</f>
        <v>0.5</v>
      </c>
      <c r="E47" s="60"/>
    </row>
    <row r="48" spans="1:5" ht="32.65" customHeight="1">
      <c r="A48" s="12"/>
      <c r="B48" s="9" t="s">
        <v>241</v>
      </c>
      <c r="C48" s="18">
        <v>59</v>
      </c>
      <c r="D48" s="19">
        <f>C48/C49</f>
        <v>0.5</v>
      </c>
      <c r="E48" s="60"/>
    </row>
    <row r="49" spans="1:5" ht="20.65" customHeight="1">
      <c r="A49" s="12"/>
      <c r="B49" s="9" t="s">
        <v>50</v>
      </c>
      <c r="C49" s="18">
        <f>SUM(C47:C48)</f>
        <v>118</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86</v>
      </c>
      <c r="D52" s="19">
        <f>C52/C54</f>
        <v>0.70491803278688525</v>
      </c>
      <c r="E52" s="60"/>
    </row>
    <row r="53" spans="1:5" ht="20.65" customHeight="1">
      <c r="A53" s="12"/>
      <c r="B53" s="9" t="s">
        <v>259</v>
      </c>
      <c r="C53" s="18">
        <v>36</v>
      </c>
      <c r="D53" s="19">
        <f>C53/C54</f>
        <v>0.29508196721311475</v>
      </c>
      <c r="E53" s="60"/>
    </row>
    <row r="54" spans="1:5" ht="20.65" customHeight="1">
      <c r="A54" s="12"/>
      <c r="B54" s="9" t="s">
        <v>50</v>
      </c>
      <c r="C54" s="18">
        <f>SUM(C52:C53)</f>
        <v>122</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45</v>
      </c>
      <c r="D57" s="19">
        <f>C57/C60</f>
        <v>0.37190082644628097</v>
      </c>
      <c r="E57" s="60"/>
    </row>
    <row r="58" spans="1:5" ht="20.65" customHeight="1">
      <c r="A58" s="12"/>
      <c r="B58" s="9" t="s">
        <v>274</v>
      </c>
      <c r="C58" s="18">
        <v>59</v>
      </c>
      <c r="D58" s="19">
        <f>C58/C60</f>
        <v>0.48760330578512395</v>
      </c>
      <c r="E58" s="60"/>
    </row>
    <row r="59" spans="1:5" ht="20.65" customHeight="1">
      <c r="A59" s="12"/>
      <c r="B59" s="9" t="s">
        <v>278</v>
      </c>
      <c r="C59" s="18">
        <v>17</v>
      </c>
      <c r="D59" s="19">
        <f>C59/C60</f>
        <v>0.14049586776859505</v>
      </c>
      <c r="E59" s="60"/>
    </row>
    <row r="60" spans="1:5" ht="20.65" customHeight="1">
      <c r="A60" s="12"/>
      <c r="B60" s="9" t="s">
        <v>50</v>
      </c>
      <c r="C60" s="18">
        <f>SUM(C57:C59)</f>
        <v>121</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44</v>
      </c>
      <c r="D63" s="19">
        <f>C63/C65</f>
        <v>0.36974789915966388</v>
      </c>
      <c r="E63" s="60"/>
    </row>
    <row r="64" spans="1:5" ht="20.65" customHeight="1">
      <c r="A64" s="12"/>
      <c r="B64" s="9" t="s">
        <v>295</v>
      </c>
      <c r="C64" s="18">
        <v>75</v>
      </c>
      <c r="D64" s="19">
        <f>C64/C65</f>
        <v>0.63025210084033612</v>
      </c>
      <c r="E64" s="60"/>
    </row>
    <row r="65" spans="1:5" ht="20.65" customHeight="1">
      <c r="A65" s="12"/>
      <c r="B65" s="9" t="s">
        <v>50</v>
      </c>
      <c r="C65" s="18">
        <f>SUM(C63:C64)</f>
        <v>119</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44</v>
      </c>
      <c r="D68" s="19">
        <f>C68/C70</f>
        <v>0.33846153846153848</v>
      </c>
      <c r="E68" s="60"/>
    </row>
    <row r="69" spans="1:5" ht="20.65" customHeight="1">
      <c r="A69" s="12"/>
      <c r="B69" s="9" t="s">
        <v>309</v>
      </c>
      <c r="C69" s="18">
        <v>86</v>
      </c>
      <c r="D69" s="19">
        <f>C69/C70</f>
        <v>0.66153846153846152</v>
      </c>
      <c r="E69" s="60"/>
    </row>
    <row r="70" spans="1:5" ht="20.65" customHeight="1">
      <c r="A70" s="12"/>
      <c r="B70" s="9" t="s">
        <v>50</v>
      </c>
      <c r="C70" s="18">
        <f>SUM(C68:C69)</f>
        <v>130</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25</v>
      </c>
      <c r="D73" s="19">
        <f>C73/C76</f>
        <v>0.18796992481203006</v>
      </c>
      <c r="E73" s="60"/>
    </row>
    <row r="74" spans="1:5" ht="20.65" customHeight="1">
      <c r="A74" s="12"/>
      <c r="B74" s="9" t="s">
        <v>321</v>
      </c>
      <c r="C74" s="18">
        <v>22</v>
      </c>
      <c r="D74" s="19">
        <f>C74/C76</f>
        <v>0.16541353383458646</v>
      </c>
      <c r="E74" s="60"/>
    </row>
    <row r="75" spans="1:5" ht="20.65" customHeight="1">
      <c r="A75" s="12"/>
      <c r="B75" s="9" t="s">
        <v>323</v>
      </c>
      <c r="C75" s="18">
        <v>86</v>
      </c>
      <c r="D75" s="19">
        <f>C75/C76</f>
        <v>0.64661654135338342</v>
      </c>
      <c r="E75" s="60"/>
    </row>
    <row r="76" spans="1:5" ht="20.65" customHeight="1">
      <c r="A76" s="12"/>
      <c r="B76" s="9" t="s">
        <v>50</v>
      </c>
      <c r="C76" s="18">
        <f>SUM(C73:C75)</f>
        <v>133</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38</v>
      </c>
      <c r="D79" s="19">
        <f>C79/C82</f>
        <v>0.27536231884057971</v>
      </c>
      <c r="E79" s="60"/>
    </row>
    <row r="80" spans="1:5" ht="20.65" customHeight="1">
      <c r="A80" s="12"/>
      <c r="B80" s="9" t="s">
        <v>332</v>
      </c>
      <c r="C80" s="18">
        <v>8</v>
      </c>
      <c r="D80" s="19">
        <f>C80/C82</f>
        <v>5.7971014492753624E-2</v>
      </c>
      <c r="E80" s="60"/>
    </row>
    <row r="81" spans="1:5" ht="20.65" customHeight="1">
      <c r="A81" s="12"/>
      <c r="B81" s="9" t="s">
        <v>333</v>
      </c>
      <c r="C81" s="18">
        <v>92</v>
      </c>
      <c r="D81" s="19">
        <f>C81/C82</f>
        <v>0.66666666666666663</v>
      </c>
      <c r="E81" s="60"/>
    </row>
    <row r="82" spans="1:5" ht="20.65" customHeight="1">
      <c r="A82" s="12"/>
      <c r="B82" s="9" t="s">
        <v>50</v>
      </c>
      <c r="C82" s="18">
        <f>SUM(C79:C81)</f>
        <v>138</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17</v>
      </c>
      <c r="D85" s="19">
        <f>C85/C89</f>
        <v>0.12977099236641221</v>
      </c>
      <c r="E85" s="60"/>
    </row>
    <row r="86" spans="1:5" ht="20.65" customHeight="1">
      <c r="A86" s="12"/>
      <c r="B86" s="9" t="s">
        <v>342</v>
      </c>
      <c r="C86" s="18">
        <v>43</v>
      </c>
      <c r="D86" s="19">
        <f>C86/C89</f>
        <v>0.3282442748091603</v>
      </c>
      <c r="E86" s="60"/>
    </row>
    <row r="87" spans="1:5" ht="20.65" customHeight="1">
      <c r="A87" s="12"/>
      <c r="B87" s="9" t="s">
        <v>344</v>
      </c>
      <c r="C87" s="18">
        <v>26</v>
      </c>
      <c r="D87" s="19">
        <f>C87/C89</f>
        <v>0.19847328244274809</v>
      </c>
      <c r="E87" s="60"/>
    </row>
    <row r="88" spans="1:5" ht="20.65" customHeight="1">
      <c r="A88" s="12"/>
      <c r="B88" s="9" t="s">
        <v>346</v>
      </c>
      <c r="C88" s="18">
        <v>45</v>
      </c>
      <c r="D88" s="19">
        <f>C88/C89</f>
        <v>0.34351145038167941</v>
      </c>
      <c r="E88" s="60"/>
    </row>
    <row r="89" spans="1:5" ht="20.65" customHeight="1">
      <c r="A89" s="12"/>
      <c r="B89" s="9" t="s">
        <v>50</v>
      </c>
      <c r="C89" s="18">
        <f>SUM(C85:C88)</f>
        <v>131</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92</v>
      </c>
      <c r="D92" s="19">
        <f>C92/C94</f>
        <v>0.68656716417910446</v>
      </c>
      <c r="E92" s="60"/>
    </row>
    <row r="93" spans="1:5" ht="20.65" customHeight="1">
      <c r="A93" s="12"/>
      <c r="B93" s="9" t="s">
        <v>355</v>
      </c>
      <c r="C93" s="18">
        <v>42</v>
      </c>
      <c r="D93" s="19">
        <f>C93/C94</f>
        <v>0.31343283582089554</v>
      </c>
      <c r="E93" s="60"/>
    </row>
    <row r="94" spans="1:5" ht="20.65" customHeight="1">
      <c r="A94" s="12"/>
      <c r="B94" s="9" t="s">
        <v>50</v>
      </c>
      <c r="C94" s="18">
        <f>SUM(C92:C93)</f>
        <v>134</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78</v>
      </c>
      <c r="D97" s="19">
        <f>C97/C99</f>
        <v>0.67241379310344829</v>
      </c>
      <c r="E97" s="60"/>
    </row>
    <row r="98" spans="1:5" ht="20.65" customHeight="1">
      <c r="A98" s="12"/>
      <c r="B98" s="9" t="s">
        <v>364</v>
      </c>
      <c r="C98" s="18">
        <v>38</v>
      </c>
      <c r="D98" s="19">
        <f>C98/C99</f>
        <v>0.32758620689655171</v>
      </c>
      <c r="E98" s="60"/>
    </row>
    <row r="99" spans="1:5" ht="20.65" customHeight="1">
      <c r="A99" s="12"/>
      <c r="B99" s="9" t="s">
        <v>50</v>
      </c>
      <c r="C99" s="18">
        <f>SUM(C97:C98)</f>
        <v>116</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4"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236</v>
      </c>
      <c r="D4" s="19">
        <f>C4/C9</f>
        <v>8.0217539089055059E-2</v>
      </c>
      <c r="E4" s="60"/>
    </row>
    <row r="5" spans="1:5" ht="20.65" customHeight="1">
      <c r="A5" s="12"/>
      <c r="B5" s="9" t="s">
        <v>37</v>
      </c>
      <c r="C5" s="18">
        <v>331</v>
      </c>
      <c r="D5" s="19">
        <f>C5/C9</f>
        <v>0.11250849762066621</v>
      </c>
      <c r="E5" s="60"/>
    </row>
    <row r="6" spans="1:5" ht="20.65" customHeight="1">
      <c r="A6" s="12"/>
      <c r="B6" s="9" t="s">
        <v>47</v>
      </c>
      <c r="C6" s="18">
        <v>166</v>
      </c>
      <c r="D6" s="19">
        <f>C6/C9</f>
        <v>5.6424201223657378E-2</v>
      </c>
      <c r="E6" s="60"/>
    </row>
    <row r="7" spans="1:5" ht="20.65" customHeight="1">
      <c r="A7" s="12"/>
      <c r="B7" s="9" t="s">
        <v>52</v>
      </c>
      <c r="C7" s="18">
        <v>2202</v>
      </c>
      <c r="D7" s="19">
        <f>C7/C9</f>
        <v>0.74847042828008159</v>
      </c>
      <c r="E7" s="60"/>
    </row>
    <row r="8" spans="1:5" ht="20.65" customHeight="1">
      <c r="A8" s="12"/>
      <c r="B8" s="9" t="s">
        <v>55</v>
      </c>
      <c r="C8" s="18">
        <v>7</v>
      </c>
      <c r="D8" s="19">
        <f>C8/C9</f>
        <v>2.379333786539769E-3</v>
      </c>
      <c r="E8" s="60"/>
    </row>
    <row r="9" spans="1:5" ht="20.65" customHeight="1">
      <c r="A9" s="12"/>
      <c r="B9" s="9" t="s">
        <v>50</v>
      </c>
      <c r="C9" s="18">
        <f>SUM(C4:C8)</f>
        <v>2942</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435</v>
      </c>
      <c r="D12" s="19">
        <f>C12/C15</f>
        <v>0.15641855447680691</v>
      </c>
      <c r="E12" s="60"/>
    </row>
    <row r="13" spans="1:5" ht="32.65" customHeight="1">
      <c r="A13" s="12"/>
      <c r="B13" s="9" t="s">
        <v>85</v>
      </c>
      <c r="C13" s="18">
        <v>1517</v>
      </c>
      <c r="D13" s="19">
        <f>C13/C15</f>
        <v>0.54548723480762318</v>
      </c>
      <c r="E13" s="60"/>
    </row>
    <row r="14" spans="1:5" ht="20.65" customHeight="1">
      <c r="A14" s="12"/>
      <c r="B14" s="9" t="s">
        <v>90</v>
      </c>
      <c r="C14" s="18">
        <v>829</v>
      </c>
      <c r="D14" s="19">
        <f>C14/C15</f>
        <v>0.29809421071556996</v>
      </c>
      <c r="E14" s="60"/>
    </row>
    <row r="15" spans="1:5" ht="20.65" customHeight="1">
      <c r="A15" s="12"/>
      <c r="B15" s="9" t="s">
        <v>50</v>
      </c>
      <c r="C15" s="18">
        <f>SUM(C12:C14)</f>
        <v>2781</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1311</v>
      </c>
      <c r="D18" s="19">
        <f>C18/C22</f>
        <v>0.48145427836944549</v>
      </c>
      <c r="E18" s="60"/>
    </row>
    <row r="19" spans="1:5" ht="20.65" customHeight="1">
      <c r="A19" s="12"/>
      <c r="B19" s="9" t="s">
        <v>114</v>
      </c>
      <c r="C19" s="18">
        <v>673</v>
      </c>
      <c r="D19" s="19">
        <f>C19/C22</f>
        <v>0.24715387440323172</v>
      </c>
      <c r="E19" s="60"/>
    </row>
    <row r="20" spans="1:5" ht="20.65" customHeight="1">
      <c r="A20" s="12"/>
      <c r="B20" s="9" t="s">
        <v>120</v>
      </c>
      <c r="C20" s="18">
        <v>468</v>
      </c>
      <c r="D20" s="19">
        <f>C20/C22</f>
        <v>0.17186926184355492</v>
      </c>
      <c r="E20" s="60"/>
    </row>
    <row r="21" spans="1:5" ht="20.65" customHeight="1">
      <c r="A21" s="12"/>
      <c r="B21" s="9" t="s">
        <v>127</v>
      </c>
      <c r="C21" s="18">
        <v>271</v>
      </c>
      <c r="D21" s="19">
        <f>C21/C22</f>
        <v>9.9522585383767903E-2</v>
      </c>
      <c r="E21" s="60"/>
    </row>
    <row r="22" spans="1:5" ht="20.65" customHeight="1">
      <c r="A22" s="12"/>
      <c r="B22" s="9" t="s">
        <v>50</v>
      </c>
      <c r="C22" s="18">
        <f>SUM(C18:C21)</f>
        <v>2723</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922</v>
      </c>
      <c r="D25" s="19">
        <f>C25/C27</f>
        <v>0.36199450333725952</v>
      </c>
      <c r="E25" s="60"/>
    </row>
    <row r="26" spans="1:5" ht="20.65" customHeight="1">
      <c r="A26" s="12"/>
      <c r="B26" s="9" t="s">
        <v>148</v>
      </c>
      <c r="C26" s="18">
        <v>1625</v>
      </c>
      <c r="D26" s="19">
        <f>C26/C27</f>
        <v>0.63800549666274053</v>
      </c>
      <c r="E26" s="60"/>
    </row>
    <row r="27" spans="1:5" ht="20.65" customHeight="1">
      <c r="A27" s="12"/>
      <c r="B27" s="9" t="s">
        <v>50</v>
      </c>
      <c r="C27" s="18">
        <f>SUM(C25:C26)</f>
        <v>2547</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427</v>
      </c>
      <c r="D30" s="19">
        <f>C30/C33</f>
        <v>0.19242902208201892</v>
      </c>
      <c r="E30" s="60"/>
    </row>
    <row r="31" spans="1:5" ht="20.65" customHeight="1">
      <c r="A31" s="12"/>
      <c r="B31" s="9" t="s">
        <v>169</v>
      </c>
      <c r="C31" s="18">
        <v>878</v>
      </c>
      <c r="D31" s="19">
        <f>C31/C33</f>
        <v>0.39567372690401081</v>
      </c>
      <c r="E31" s="60"/>
    </row>
    <row r="32" spans="1:5" ht="32.65" customHeight="1">
      <c r="A32" s="12"/>
      <c r="B32" s="9" t="s">
        <v>176</v>
      </c>
      <c r="C32" s="18">
        <v>914</v>
      </c>
      <c r="D32" s="19">
        <f>C32/C33</f>
        <v>0.41189725101397023</v>
      </c>
      <c r="E32" s="60"/>
    </row>
    <row r="33" spans="1:5" ht="20.65" customHeight="1">
      <c r="A33" s="12"/>
      <c r="B33" s="9" t="s">
        <v>50</v>
      </c>
      <c r="C33" s="18">
        <f>SUM(C30:C32)</f>
        <v>2219</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380</v>
      </c>
      <c r="D36" s="19">
        <f>C36/C38</f>
        <v>0.19978969505783387</v>
      </c>
      <c r="E36" s="60"/>
    </row>
    <row r="37" spans="1:5" ht="20.65" customHeight="1">
      <c r="A37" s="12"/>
      <c r="B37" s="9" t="s">
        <v>199</v>
      </c>
      <c r="C37" s="18">
        <v>1522</v>
      </c>
      <c r="D37" s="19">
        <f>C37/C38</f>
        <v>0.80021030494216616</v>
      </c>
      <c r="E37" s="60"/>
    </row>
    <row r="38" spans="1:5" ht="20.65" customHeight="1">
      <c r="A38" s="12"/>
      <c r="B38" s="9" t="s">
        <v>50</v>
      </c>
      <c r="C38" s="18">
        <f>SUM(C36:C37)</f>
        <v>1902</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913</v>
      </c>
      <c r="D41" s="19">
        <f>C41/C44</f>
        <v>0.50027397260273976</v>
      </c>
      <c r="E41" s="60"/>
    </row>
    <row r="42" spans="1:5" ht="20.65" customHeight="1">
      <c r="A42" s="12"/>
      <c r="B42" s="9" t="s">
        <v>220</v>
      </c>
      <c r="C42" s="18">
        <v>333</v>
      </c>
      <c r="D42" s="19">
        <f>C42/C44</f>
        <v>0.18246575342465754</v>
      </c>
      <c r="E42" s="60"/>
    </row>
    <row r="43" spans="1:5" ht="32.65" customHeight="1">
      <c r="A43" s="12"/>
      <c r="B43" s="9" t="s">
        <v>224</v>
      </c>
      <c r="C43" s="18">
        <v>579</v>
      </c>
      <c r="D43" s="19">
        <f>C43/C44</f>
        <v>0.31726027397260276</v>
      </c>
      <c r="E43" s="60"/>
    </row>
    <row r="44" spans="1:5" ht="20.65" customHeight="1">
      <c r="A44" s="12"/>
      <c r="B44" s="9" t="s">
        <v>50</v>
      </c>
      <c r="C44" s="18">
        <f>SUM(C41:C43)</f>
        <v>1825</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869</v>
      </c>
      <c r="D47" s="19">
        <f>C47/C49</f>
        <v>0.4704926908500271</v>
      </c>
      <c r="E47" s="60"/>
    </row>
    <row r="48" spans="1:5" ht="32.65" customHeight="1">
      <c r="A48" s="12"/>
      <c r="B48" s="9" t="s">
        <v>241</v>
      </c>
      <c r="C48" s="18">
        <v>978</v>
      </c>
      <c r="D48" s="19">
        <f>C48/C49</f>
        <v>0.5295073091499729</v>
      </c>
      <c r="E48" s="60"/>
    </row>
    <row r="49" spans="1:5" ht="20.65" customHeight="1">
      <c r="A49" s="12"/>
      <c r="B49" s="9" t="s">
        <v>50</v>
      </c>
      <c r="C49" s="18">
        <f>SUM(C47:C48)</f>
        <v>1847</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1185</v>
      </c>
      <c r="D52" s="19">
        <f>C52/C54</f>
        <v>0.65833333333333333</v>
      </c>
      <c r="E52" s="60"/>
    </row>
    <row r="53" spans="1:5" ht="20.65" customHeight="1">
      <c r="A53" s="12"/>
      <c r="B53" s="9" t="s">
        <v>259</v>
      </c>
      <c r="C53" s="18">
        <v>615</v>
      </c>
      <c r="D53" s="19">
        <f>C53/C54</f>
        <v>0.34166666666666667</v>
      </c>
      <c r="E53" s="60"/>
    </row>
    <row r="54" spans="1:5" ht="20.65" customHeight="1">
      <c r="A54" s="12"/>
      <c r="B54" s="9" t="s">
        <v>50</v>
      </c>
      <c r="C54" s="18">
        <f>SUM(C52:C53)</f>
        <v>1800</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784</v>
      </c>
      <c r="D57" s="19">
        <f>C57/C60</f>
        <v>0.43847874720357943</v>
      </c>
      <c r="E57" s="60"/>
    </row>
    <row r="58" spans="1:5" ht="20.65" customHeight="1">
      <c r="A58" s="12"/>
      <c r="B58" s="9" t="s">
        <v>274</v>
      </c>
      <c r="C58" s="18">
        <v>681</v>
      </c>
      <c r="D58" s="19">
        <f>C58/C60</f>
        <v>0.38087248322147649</v>
      </c>
      <c r="E58" s="60"/>
    </row>
    <row r="59" spans="1:5" ht="20.65" customHeight="1">
      <c r="A59" s="12"/>
      <c r="B59" s="9" t="s">
        <v>278</v>
      </c>
      <c r="C59" s="18">
        <v>323</v>
      </c>
      <c r="D59" s="19">
        <f>C59/C60</f>
        <v>0.18064876957494408</v>
      </c>
      <c r="E59" s="60"/>
    </row>
    <row r="60" spans="1:5" ht="20.65" customHeight="1">
      <c r="A60" s="12"/>
      <c r="B60" s="9" t="s">
        <v>50</v>
      </c>
      <c r="C60" s="18">
        <f>SUM(C57:C59)</f>
        <v>1788</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532</v>
      </c>
      <c r="D63" s="19">
        <f>C63/C65</f>
        <v>0.28850325379609543</v>
      </c>
      <c r="E63" s="60"/>
    </row>
    <row r="64" spans="1:5" ht="20.65" customHeight="1">
      <c r="A64" s="12"/>
      <c r="B64" s="9" t="s">
        <v>295</v>
      </c>
      <c r="C64" s="18">
        <v>1312</v>
      </c>
      <c r="D64" s="19">
        <f>C64/C65</f>
        <v>0.71149674620390457</v>
      </c>
      <c r="E64" s="60"/>
    </row>
    <row r="65" spans="1:5" ht="20.65" customHeight="1">
      <c r="A65" s="12"/>
      <c r="B65" s="9" t="s">
        <v>50</v>
      </c>
      <c r="C65" s="18">
        <f>SUM(C63:C64)</f>
        <v>1844</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588</v>
      </c>
      <c r="D68" s="19">
        <f>C68/C70</f>
        <v>0.28392081120231771</v>
      </c>
      <c r="E68" s="60"/>
    </row>
    <row r="69" spans="1:5" ht="20.65" customHeight="1">
      <c r="A69" s="12"/>
      <c r="B69" s="9" t="s">
        <v>309</v>
      </c>
      <c r="C69" s="18">
        <v>1483</v>
      </c>
      <c r="D69" s="19">
        <f>C69/C70</f>
        <v>0.71607918879768229</v>
      </c>
      <c r="E69" s="60"/>
    </row>
    <row r="70" spans="1:5" ht="20.65" customHeight="1">
      <c r="A70" s="12"/>
      <c r="B70" s="9" t="s">
        <v>50</v>
      </c>
      <c r="C70" s="18">
        <f>SUM(C68:C69)</f>
        <v>2071</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254</v>
      </c>
      <c r="D73" s="19">
        <f>C73/C76</f>
        <v>0.1154020899591095</v>
      </c>
      <c r="E73" s="60"/>
    </row>
    <row r="74" spans="1:5" ht="20.65" customHeight="1">
      <c r="A74" s="12"/>
      <c r="B74" s="9" t="s">
        <v>321</v>
      </c>
      <c r="C74" s="18">
        <v>264</v>
      </c>
      <c r="D74" s="19">
        <f>C74/C76</f>
        <v>0.11994547932757837</v>
      </c>
      <c r="E74" s="60"/>
    </row>
    <row r="75" spans="1:5" ht="20.65" customHeight="1">
      <c r="A75" s="12"/>
      <c r="B75" s="9" t="s">
        <v>323</v>
      </c>
      <c r="C75" s="18">
        <v>1683</v>
      </c>
      <c r="D75" s="19">
        <f>C75/C76</f>
        <v>0.76465243071331213</v>
      </c>
      <c r="E75" s="60"/>
    </row>
    <row r="76" spans="1:5" ht="20.65" customHeight="1">
      <c r="A76" s="12"/>
      <c r="B76" s="9" t="s">
        <v>50</v>
      </c>
      <c r="C76" s="18">
        <f>SUM(C73:C75)</f>
        <v>2201</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647</v>
      </c>
      <c r="D79" s="19">
        <f>C79/C82</f>
        <v>0.28290336685614342</v>
      </c>
      <c r="E79" s="60"/>
    </row>
    <row r="80" spans="1:5" ht="20.65" customHeight="1">
      <c r="A80" s="12"/>
      <c r="B80" s="9" t="s">
        <v>332</v>
      </c>
      <c r="C80" s="18">
        <v>120</v>
      </c>
      <c r="D80" s="19">
        <f>C80/C82</f>
        <v>5.2470485351989504E-2</v>
      </c>
      <c r="E80" s="60"/>
    </row>
    <row r="81" spans="1:5" ht="20.65" customHeight="1">
      <c r="A81" s="12"/>
      <c r="B81" s="9" t="s">
        <v>333</v>
      </c>
      <c r="C81" s="18">
        <v>1520</v>
      </c>
      <c r="D81" s="19">
        <f>C81/C82</f>
        <v>0.66462614779186713</v>
      </c>
      <c r="E81" s="60"/>
    </row>
    <row r="82" spans="1:5" ht="20.65" customHeight="1">
      <c r="A82" s="12"/>
      <c r="B82" s="9" t="s">
        <v>50</v>
      </c>
      <c r="C82" s="18">
        <f>SUM(C79:C81)</f>
        <v>2287</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275</v>
      </c>
      <c r="D85" s="19">
        <f>C85/C89</f>
        <v>0.14124293785310735</v>
      </c>
      <c r="E85" s="60"/>
    </row>
    <row r="86" spans="1:5" ht="20.65" customHeight="1">
      <c r="A86" s="12"/>
      <c r="B86" s="9" t="s">
        <v>342</v>
      </c>
      <c r="C86" s="18">
        <v>512</v>
      </c>
      <c r="D86" s="19">
        <f>C86/C89</f>
        <v>0.26296866974833077</v>
      </c>
      <c r="E86" s="60"/>
    </row>
    <row r="87" spans="1:5" ht="20.65" customHeight="1">
      <c r="A87" s="12"/>
      <c r="B87" s="9" t="s">
        <v>344</v>
      </c>
      <c r="C87" s="18">
        <v>373</v>
      </c>
      <c r="D87" s="19">
        <f>C87/C89</f>
        <v>0.19157678479712378</v>
      </c>
      <c r="E87" s="60"/>
    </row>
    <row r="88" spans="1:5" ht="20.65" customHeight="1">
      <c r="A88" s="12"/>
      <c r="B88" s="9" t="s">
        <v>346</v>
      </c>
      <c r="C88" s="18">
        <v>787</v>
      </c>
      <c r="D88" s="19">
        <f>C88/C89</f>
        <v>0.40421160760143809</v>
      </c>
      <c r="E88" s="60"/>
    </row>
    <row r="89" spans="1:5" ht="20.65" customHeight="1">
      <c r="A89" s="12"/>
      <c r="B89" s="9" t="s">
        <v>50</v>
      </c>
      <c r="C89" s="18">
        <f>SUM(C85:C88)</f>
        <v>1947</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1531</v>
      </c>
      <c r="D92" s="19">
        <f>C92/C94</f>
        <v>0.70650669127826493</v>
      </c>
      <c r="E92" s="60"/>
    </row>
    <row r="93" spans="1:5" ht="20.65" customHeight="1">
      <c r="A93" s="12"/>
      <c r="B93" s="9" t="s">
        <v>355</v>
      </c>
      <c r="C93" s="18">
        <v>636</v>
      </c>
      <c r="D93" s="19">
        <f>C93/C94</f>
        <v>0.29349330872173512</v>
      </c>
      <c r="E93" s="60"/>
    </row>
    <row r="94" spans="1:5" ht="20.65" customHeight="1">
      <c r="A94" s="12"/>
      <c r="B94" s="9" t="s">
        <v>50</v>
      </c>
      <c r="C94" s="18">
        <f>SUM(C92:C93)</f>
        <v>2167</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1456</v>
      </c>
      <c r="D97" s="19">
        <f>C97/C99</f>
        <v>0.79346049046321521</v>
      </c>
      <c r="E97" s="60"/>
    </row>
    <row r="98" spans="1:5" ht="20.65" customHeight="1">
      <c r="A98" s="12"/>
      <c r="B98" s="9" t="s">
        <v>364</v>
      </c>
      <c r="C98" s="18">
        <v>379</v>
      </c>
      <c r="D98" s="19">
        <f>C98/C99</f>
        <v>0.20653950953678474</v>
      </c>
      <c r="E98" s="60"/>
    </row>
    <row r="99" spans="1:5" ht="20.65" customHeight="1">
      <c r="A99" s="12"/>
      <c r="B99" s="9" t="s">
        <v>50</v>
      </c>
      <c r="C99" s="18">
        <f>SUM(C97:C98)</f>
        <v>1835</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5"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202</v>
      </c>
      <c r="G3" s="9" t="s">
        <v>16</v>
      </c>
      <c r="H3" s="9" t="s">
        <v>17</v>
      </c>
      <c r="I3" s="56"/>
      <c r="J3" s="9" t="s">
        <v>511</v>
      </c>
      <c r="K3" s="9" t="s">
        <v>16</v>
      </c>
      <c r="L3" s="9" t="s">
        <v>17</v>
      </c>
      <c r="M3" s="57"/>
    </row>
    <row r="4" spans="1:13" ht="20.65" customHeight="1">
      <c r="A4" s="12"/>
      <c r="B4" s="9" t="s">
        <v>27</v>
      </c>
      <c r="C4" s="18">
        <v>604</v>
      </c>
      <c r="D4" s="19">
        <f>C4/C9</f>
        <v>0.16507242415960646</v>
      </c>
      <c r="E4" s="59"/>
      <c r="F4" s="9" t="s">
        <v>207</v>
      </c>
      <c r="G4" s="43">
        <v>570</v>
      </c>
      <c r="H4" s="19">
        <f>G4/G7</f>
        <v>0.16652059596844873</v>
      </c>
      <c r="I4" s="59"/>
      <c r="J4" s="9" t="s">
        <v>638</v>
      </c>
      <c r="K4" s="18">
        <v>1991</v>
      </c>
      <c r="L4" s="19">
        <f>K4/K6</f>
        <v>0.53810810810810816</v>
      </c>
      <c r="M4" s="60"/>
    </row>
    <row r="5" spans="1:13" ht="20.65" customHeight="1">
      <c r="A5" s="12"/>
      <c r="B5" s="9" t="s">
        <v>37</v>
      </c>
      <c r="C5" s="18">
        <v>535</v>
      </c>
      <c r="D5" s="19">
        <f>C5/C9</f>
        <v>0.14621481279037987</v>
      </c>
      <c r="E5" s="59"/>
      <c r="F5" s="9" t="s">
        <v>214</v>
      </c>
      <c r="G5" s="43">
        <v>2469</v>
      </c>
      <c r="H5" s="19">
        <f>G5/G7</f>
        <v>0.72129710780017531</v>
      </c>
      <c r="I5" s="59"/>
      <c r="J5" s="9" t="s">
        <v>639</v>
      </c>
      <c r="K5" s="18">
        <v>1709</v>
      </c>
      <c r="L5" s="19">
        <f>K5/K6</f>
        <v>0.46189189189189189</v>
      </c>
      <c r="M5" s="60"/>
    </row>
    <row r="6" spans="1:13" ht="20.65" customHeight="1">
      <c r="A6" s="12"/>
      <c r="B6" s="9" t="s">
        <v>47</v>
      </c>
      <c r="C6" s="18">
        <v>77</v>
      </c>
      <c r="D6" s="19">
        <f>C6/C9</f>
        <v>2.1044001093194861E-2</v>
      </c>
      <c r="E6" s="59"/>
      <c r="F6" s="9" t="s">
        <v>198</v>
      </c>
      <c r="G6" s="43">
        <v>384</v>
      </c>
      <c r="H6" s="19">
        <f>G6/G7</f>
        <v>0.11218229623137599</v>
      </c>
      <c r="I6" s="59"/>
      <c r="J6" s="9" t="s">
        <v>50</v>
      </c>
      <c r="K6" s="18">
        <f>SUM(K4:K5)</f>
        <v>3700</v>
      </c>
      <c r="L6" s="19">
        <f>SUM(L4:L5)</f>
        <v>1</v>
      </c>
      <c r="M6" s="60"/>
    </row>
    <row r="7" spans="1:13" ht="20.65" customHeight="1">
      <c r="A7" s="12"/>
      <c r="B7" s="9" t="s">
        <v>52</v>
      </c>
      <c r="C7" s="18">
        <v>2412</v>
      </c>
      <c r="D7" s="19">
        <f>C7/C9</f>
        <v>0.65919650177644162</v>
      </c>
      <c r="E7" s="59"/>
      <c r="F7" s="9" t="s">
        <v>50</v>
      </c>
      <c r="G7" s="18">
        <f>SUM(G4:G6)</f>
        <v>3423</v>
      </c>
      <c r="H7" s="19">
        <f>SUM(H4:H6)</f>
        <v>1</v>
      </c>
      <c r="I7" s="60"/>
      <c r="J7" s="63"/>
      <c r="K7" s="63"/>
      <c r="L7" s="63"/>
      <c r="M7" s="61"/>
    </row>
    <row r="8" spans="1:13" ht="20.65" customHeight="1">
      <c r="A8" s="12"/>
      <c r="B8" s="9" t="s">
        <v>55</v>
      </c>
      <c r="C8" s="18">
        <v>31</v>
      </c>
      <c r="D8" s="19">
        <f>C8/C9</f>
        <v>8.472260180377153E-3</v>
      </c>
      <c r="E8" s="60"/>
      <c r="F8" s="63"/>
      <c r="G8" s="63"/>
      <c r="H8" s="63"/>
      <c r="I8" s="64"/>
      <c r="J8" s="9" t="s">
        <v>542</v>
      </c>
      <c r="K8" s="9" t="s">
        <v>16</v>
      </c>
      <c r="L8" s="9" t="s">
        <v>17</v>
      </c>
      <c r="M8" s="60"/>
    </row>
    <row r="9" spans="1:13" ht="20.65" customHeight="1">
      <c r="A9" s="12"/>
      <c r="B9" s="9" t="s">
        <v>50</v>
      </c>
      <c r="C9" s="18">
        <f>SUM(C4:C8)</f>
        <v>3659</v>
      </c>
      <c r="D9" s="19">
        <f>SUM(D4:D8)</f>
        <v>1</v>
      </c>
      <c r="E9" s="59"/>
      <c r="F9" s="9" t="s">
        <v>325</v>
      </c>
      <c r="G9" s="9" t="s">
        <v>16</v>
      </c>
      <c r="H9" s="9" t="s">
        <v>17</v>
      </c>
      <c r="I9" s="59"/>
      <c r="J9" s="9" t="s">
        <v>640</v>
      </c>
      <c r="K9" s="18">
        <v>705</v>
      </c>
      <c r="L9" s="19">
        <f>K9/K13</f>
        <v>0.19384107781138302</v>
      </c>
      <c r="M9" s="60"/>
    </row>
    <row r="10" spans="1:13" ht="20.65" customHeight="1">
      <c r="A10" s="49"/>
      <c r="B10" s="62"/>
      <c r="C10" s="63"/>
      <c r="D10" s="63"/>
      <c r="E10" s="64"/>
      <c r="F10" s="9" t="s">
        <v>328</v>
      </c>
      <c r="G10" s="18">
        <v>404</v>
      </c>
      <c r="H10" s="19">
        <f>G10/G12</f>
        <v>0.46013667425968108</v>
      </c>
      <c r="I10" s="59"/>
      <c r="J10" s="9" t="s">
        <v>641</v>
      </c>
      <c r="K10" s="18">
        <v>1227</v>
      </c>
      <c r="L10" s="19">
        <f>K10/K13</f>
        <v>0.33736596095683258</v>
      </c>
      <c r="M10" s="60"/>
    </row>
    <row r="11" spans="1:13" ht="32.65" customHeight="1">
      <c r="A11" s="12"/>
      <c r="B11" s="9" t="s">
        <v>75</v>
      </c>
      <c r="C11" s="9" t="s">
        <v>16</v>
      </c>
      <c r="D11" s="9" t="s">
        <v>17</v>
      </c>
      <c r="E11" s="59"/>
      <c r="F11" s="9" t="s">
        <v>331</v>
      </c>
      <c r="G11" s="18">
        <v>474</v>
      </c>
      <c r="H11" s="19">
        <f>G11/G12</f>
        <v>0.53986332574031892</v>
      </c>
      <c r="I11" s="59"/>
      <c r="J11" s="9" t="s">
        <v>642</v>
      </c>
      <c r="K11" s="18">
        <v>1123</v>
      </c>
      <c r="L11" s="19">
        <f>K11/K13</f>
        <v>0.30877096508111079</v>
      </c>
      <c r="M11" s="60"/>
    </row>
    <row r="12" spans="1:13" ht="20.65" customHeight="1">
      <c r="A12" s="12"/>
      <c r="B12" s="9" t="s">
        <v>81</v>
      </c>
      <c r="C12" s="18">
        <v>1199</v>
      </c>
      <c r="D12" s="19">
        <f>C12/C15</f>
        <v>0.35037989479836351</v>
      </c>
      <c r="E12" s="59"/>
      <c r="F12" s="9" t="s">
        <v>50</v>
      </c>
      <c r="G12" s="18">
        <f>SUM(G10:G11)</f>
        <v>878</v>
      </c>
      <c r="H12" s="19">
        <f>SUM(H10:H11)</f>
        <v>1</v>
      </c>
      <c r="I12" s="59"/>
      <c r="J12" s="9" t="s">
        <v>643</v>
      </c>
      <c r="K12" s="18">
        <v>582</v>
      </c>
      <c r="L12" s="19">
        <f>K12/K13</f>
        <v>0.16002199615067364</v>
      </c>
      <c r="M12" s="60"/>
    </row>
    <row r="13" spans="1:13" ht="32.65" customHeight="1">
      <c r="A13" s="12"/>
      <c r="B13" s="9" t="s">
        <v>85</v>
      </c>
      <c r="C13" s="18">
        <v>1612</v>
      </c>
      <c r="D13" s="19">
        <f>C13/C15</f>
        <v>0.47106954997077732</v>
      </c>
      <c r="E13" s="60"/>
      <c r="F13" s="63"/>
      <c r="G13" s="63"/>
      <c r="H13" s="63"/>
      <c r="I13" s="64"/>
      <c r="J13" s="9" t="s">
        <v>50</v>
      </c>
      <c r="K13" s="18">
        <f>SUM(K9:K12)</f>
        <v>3637</v>
      </c>
      <c r="L13" s="19">
        <f>SUM(L9:L12)</f>
        <v>1</v>
      </c>
      <c r="M13" s="60"/>
    </row>
    <row r="14" spans="1:13" ht="20.65" customHeight="1">
      <c r="A14" s="12"/>
      <c r="B14" s="9" t="s">
        <v>90</v>
      </c>
      <c r="C14" s="18">
        <v>611</v>
      </c>
      <c r="D14" s="19">
        <f>C14/C15</f>
        <v>0.17855055523085914</v>
      </c>
      <c r="E14" s="59"/>
      <c r="F14" s="9" t="s">
        <v>19</v>
      </c>
      <c r="G14" s="9" t="s">
        <v>16</v>
      </c>
      <c r="H14" s="9" t="s">
        <v>17</v>
      </c>
      <c r="I14" s="60"/>
      <c r="J14" s="65"/>
      <c r="K14" s="65"/>
      <c r="L14" s="65"/>
      <c r="M14" s="61"/>
    </row>
    <row r="15" spans="1:13" ht="20.65" customHeight="1">
      <c r="A15" s="12"/>
      <c r="B15" s="9" t="s">
        <v>50</v>
      </c>
      <c r="C15" s="18">
        <f>SUM(C12:C14)</f>
        <v>3422</v>
      </c>
      <c r="D15" s="19">
        <f>SUM(D12:D14)</f>
        <v>1</v>
      </c>
      <c r="E15" s="59"/>
      <c r="F15" s="9" t="s">
        <v>29</v>
      </c>
      <c r="G15" s="18">
        <v>700</v>
      </c>
      <c r="H15" s="19">
        <f>G15/G19</f>
        <v>0.26335590669676451</v>
      </c>
      <c r="I15" s="60"/>
      <c r="J15" s="61"/>
      <c r="K15" s="61"/>
      <c r="L15" s="61"/>
      <c r="M15" s="61"/>
    </row>
    <row r="16" spans="1:13" ht="20.65" customHeight="1">
      <c r="A16" s="49"/>
      <c r="B16" s="62"/>
      <c r="C16" s="63"/>
      <c r="D16" s="63"/>
      <c r="E16" s="64"/>
      <c r="F16" s="9" t="s">
        <v>39</v>
      </c>
      <c r="G16" s="18">
        <v>238</v>
      </c>
      <c r="H16" s="19">
        <f>G16/G19</f>
        <v>8.9541008276899925E-2</v>
      </c>
      <c r="I16" s="60"/>
      <c r="J16" s="61"/>
      <c r="K16" s="61"/>
      <c r="L16" s="61"/>
      <c r="M16" s="61"/>
    </row>
    <row r="17" spans="1:13" ht="20.65" customHeight="1">
      <c r="A17" s="12"/>
      <c r="B17" s="9" t="s">
        <v>108</v>
      </c>
      <c r="C17" s="9" t="s">
        <v>16</v>
      </c>
      <c r="D17" s="9" t="s">
        <v>17</v>
      </c>
      <c r="E17" s="59"/>
      <c r="F17" s="9" t="s">
        <v>49</v>
      </c>
      <c r="G17" s="18">
        <v>882</v>
      </c>
      <c r="H17" s="19">
        <f>G17/G19</f>
        <v>0.33182844243792325</v>
      </c>
      <c r="I17" s="60"/>
      <c r="J17" s="61"/>
      <c r="K17" s="61"/>
      <c r="L17" s="61"/>
      <c r="M17" s="61"/>
    </row>
    <row r="18" spans="1:13" ht="20.65" customHeight="1">
      <c r="A18" s="12"/>
      <c r="B18" s="9" t="s">
        <v>111</v>
      </c>
      <c r="C18" s="18">
        <v>548</v>
      </c>
      <c r="D18" s="19">
        <f>C18/C22</f>
        <v>0.16333830104321909</v>
      </c>
      <c r="E18" s="59"/>
      <c r="F18" s="9" t="s">
        <v>54</v>
      </c>
      <c r="G18" s="18">
        <v>838</v>
      </c>
      <c r="H18" s="19">
        <f>G18/G19</f>
        <v>0.31527464258841231</v>
      </c>
      <c r="I18" s="60"/>
      <c r="J18" s="61"/>
      <c r="K18" s="61"/>
      <c r="L18" s="61"/>
      <c r="M18" s="61"/>
    </row>
    <row r="19" spans="1:13" ht="20.65" customHeight="1">
      <c r="A19" s="12"/>
      <c r="B19" s="9" t="s">
        <v>114</v>
      </c>
      <c r="C19" s="18">
        <v>870</v>
      </c>
      <c r="D19" s="19">
        <f>C19/C22</f>
        <v>0.25931445603576753</v>
      </c>
      <c r="E19" s="59"/>
      <c r="F19" s="9" t="s">
        <v>50</v>
      </c>
      <c r="G19" s="18">
        <f>SUM(G15:G18)</f>
        <v>2658</v>
      </c>
      <c r="H19" s="19">
        <f>SUM(H15:H18)</f>
        <v>1</v>
      </c>
      <c r="I19" s="60"/>
      <c r="J19" s="61"/>
      <c r="K19" s="61"/>
      <c r="L19" s="61"/>
      <c r="M19" s="61"/>
    </row>
    <row r="20" spans="1:13" ht="20.65" customHeight="1">
      <c r="A20" s="12"/>
      <c r="B20" s="9" t="s">
        <v>120</v>
      </c>
      <c r="C20" s="18">
        <v>1123</v>
      </c>
      <c r="D20" s="19">
        <f>C20/C22</f>
        <v>0.3347242921013413</v>
      </c>
      <c r="E20" s="60"/>
      <c r="F20" s="63"/>
      <c r="G20" s="63"/>
      <c r="H20" s="63"/>
      <c r="I20" s="61"/>
      <c r="J20" s="61"/>
      <c r="K20" s="61"/>
      <c r="L20" s="61"/>
      <c r="M20" s="61"/>
    </row>
    <row r="21" spans="1:13" ht="20.65" customHeight="1">
      <c r="A21" s="12"/>
      <c r="B21" s="9" t="s">
        <v>127</v>
      </c>
      <c r="C21" s="18">
        <v>814</v>
      </c>
      <c r="D21" s="19">
        <f>C21/C22</f>
        <v>0.24262295081967214</v>
      </c>
      <c r="E21" s="59"/>
      <c r="F21" s="9" t="s">
        <v>244</v>
      </c>
      <c r="G21" s="9" t="s">
        <v>16</v>
      </c>
      <c r="H21" s="9" t="s">
        <v>17</v>
      </c>
      <c r="I21" s="60"/>
      <c r="J21" s="61"/>
      <c r="K21" s="61"/>
      <c r="L21" s="61"/>
      <c r="M21" s="61"/>
    </row>
    <row r="22" spans="1:13" ht="20.65" customHeight="1">
      <c r="A22" s="12"/>
      <c r="B22" s="9" t="s">
        <v>50</v>
      </c>
      <c r="C22" s="18">
        <f>SUM(C18:C21)</f>
        <v>3355</v>
      </c>
      <c r="D22" s="19">
        <f>SUM(D18:D21)</f>
        <v>1.0000000000000002</v>
      </c>
      <c r="E22" s="59"/>
      <c r="F22" s="9" t="s">
        <v>248</v>
      </c>
      <c r="G22" s="43">
        <v>2389</v>
      </c>
      <c r="H22" s="19">
        <f>G22/G24</f>
        <v>0.66508908685968815</v>
      </c>
      <c r="I22" s="60"/>
      <c r="J22" s="61"/>
      <c r="K22" s="61"/>
      <c r="L22" s="61"/>
      <c r="M22" s="61"/>
    </row>
    <row r="23" spans="1:13" ht="20.65" customHeight="1">
      <c r="A23" s="49"/>
      <c r="B23" s="62"/>
      <c r="C23" s="63"/>
      <c r="D23" s="63"/>
      <c r="E23" s="64"/>
      <c r="F23" s="9" t="s">
        <v>253</v>
      </c>
      <c r="G23" s="43">
        <v>1203</v>
      </c>
      <c r="H23" s="19">
        <f>G23/G24</f>
        <v>0.33491091314031179</v>
      </c>
      <c r="I23" s="60"/>
      <c r="J23" s="61"/>
      <c r="K23" s="61"/>
      <c r="L23" s="61"/>
      <c r="M23" s="61"/>
    </row>
    <row r="24" spans="1:13" ht="20.65" customHeight="1">
      <c r="A24" s="12"/>
      <c r="B24" s="9" t="s">
        <v>137</v>
      </c>
      <c r="C24" s="9" t="s">
        <v>16</v>
      </c>
      <c r="D24" s="9" t="s">
        <v>17</v>
      </c>
      <c r="E24" s="59"/>
      <c r="F24" s="9" t="s">
        <v>50</v>
      </c>
      <c r="G24" s="18">
        <f>SUM(G22:G23)</f>
        <v>3592</v>
      </c>
      <c r="H24" s="19">
        <f>SUM(H22:H23)</f>
        <v>1</v>
      </c>
      <c r="I24" s="60"/>
      <c r="J24" s="61"/>
      <c r="K24" s="61"/>
      <c r="L24" s="61"/>
      <c r="M24" s="61"/>
    </row>
    <row r="25" spans="1:13" ht="20.65" customHeight="1">
      <c r="A25" s="12"/>
      <c r="B25" s="9" t="s">
        <v>142</v>
      </c>
      <c r="C25" s="18">
        <v>1641</v>
      </c>
      <c r="D25" s="19">
        <f>C25/C27</f>
        <v>0.52528809218950068</v>
      </c>
      <c r="E25" s="60"/>
      <c r="F25" s="63"/>
      <c r="G25" s="63"/>
      <c r="H25" s="63"/>
      <c r="I25" s="61"/>
      <c r="J25" s="61"/>
      <c r="K25" s="61"/>
      <c r="L25" s="61"/>
      <c r="M25" s="61"/>
    </row>
    <row r="26" spans="1:13" ht="32.65" customHeight="1">
      <c r="A26" s="12"/>
      <c r="B26" s="9" t="s">
        <v>148</v>
      </c>
      <c r="C26" s="18">
        <v>1483</v>
      </c>
      <c r="D26" s="19">
        <f>C26/C27</f>
        <v>0.47471190781049938</v>
      </c>
      <c r="E26" s="59"/>
      <c r="F26" s="9" t="s">
        <v>99</v>
      </c>
      <c r="G26" s="9" t="s">
        <v>16</v>
      </c>
      <c r="H26" s="9" t="s">
        <v>17</v>
      </c>
      <c r="I26" s="60"/>
      <c r="J26" s="61"/>
      <c r="K26" s="61"/>
      <c r="L26" s="61"/>
      <c r="M26" s="61"/>
    </row>
    <row r="27" spans="1:13" ht="20.65" customHeight="1">
      <c r="A27" s="12"/>
      <c r="B27" s="9" t="s">
        <v>50</v>
      </c>
      <c r="C27" s="18">
        <f>SUM(C25:C26)</f>
        <v>3124</v>
      </c>
      <c r="D27" s="19">
        <f>SUM(D25:D26)</f>
        <v>1</v>
      </c>
      <c r="E27" s="59"/>
      <c r="F27" s="9" t="s">
        <v>106</v>
      </c>
      <c r="G27" s="43">
        <v>1578</v>
      </c>
      <c r="H27" s="19">
        <f>G27/G29</f>
        <v>0.43543046357615894</v>
      </c>
      <c r="I27" s="60"/>
      <c r="J27" s="61"/>
      <c r="K27" s="61"/>
      <c r="L27" s="61"/>
      <c r="M27" s="61"/>
    </row>
    <row r="28" spans="1:13" ht="20.65" customHeight="1">
      <c r="A28" s="49"/>
      <c r="B28" s="62"/>
      <c r="C28" s="63"/>
      <c r="D28" s="63"/>
      <c r="E28" s="64"/>
      <c r="F28" s="9" t="s">
        <v>110</v>
      </c>
      <c r="G28" s="18">
        <v>2046</v>
      </c>
      <c r="H28" s="19">
        <f>G28/G29</f>
        <v>0.56456953642384111</v>
      </c>
      <c r="I28" s="60"/>
      <c r="J28" s="61"/>
      <c r="K28" s="61"/>
      <c r="L28" s="61"/>
      <c r="M28" s="61"/>
    </row>
    <row r="29" spans="1:13" ht="20.65" customHeight="1">
      <c r="A29" s="12"/>
      <c r="B29" s="9" t="s">
        <v>158</v>
      </c>
      <c r="C29" s="9" t="s">
        <v>16</v>
      </c>
      <c r="D29" s="9" t="s">
        <v>17</v>
      </c>
      <c r="E29" s="59"/>
      <c r="F29" s="9" t="s">
        <v>50</v>
      </c>
      <c r="G29" s="18">
        <f>SUM(G27:G28)</f>
        <v>3624</v>
      </c>
      <c r="H29" s="19">
        <f>SUM(H27:H28)</f>
        <v>1</v>
      </c>
      <c r="I29" s="60"/>
      <c r="J29" s="61"/>
      <c r="K29" s="61"/>
      <c r="L29" s="61"/>
      <c r="M29" s="61"/>
    </row>
    <row r="30" spans="1:13" ht="20.65" customHeight="1">
      <c r="A30" s="12"/>
      <c r="B30" s="9" t="s">
        <v>163</v>
      </c>
      <c r="C30" s="18">
        <v>1014</v>
      </c>
      <c r="D30" s="19">
        <f>C30/C33</f>
        <v>0.34583901773533426</v>
      </c>
      <c r="E30" s="60"/>
      <c r="F30" s="65"/>
      <c r="G30" s="65"/>
      <c r="H30" s="65"/>
      <c r="I30" s="61"/>
      <c r="J30" s="61"/>
      <c r="K30" s="61"/>
      <c r="L30" s="61"/>
      <c r="M30" s="61"/>
    </row>
    <row r="31" spans="1:13" ht="20.65" customHeight="1">
      <c r="A31" s="12"/>
      <c r="B31" s="9" t="s">
        <v>169</v>
      </c>
      <c r="C31" s="18">
        <v>1085</v>
      </c>
      <c r="D31" s="19">
        <f>C31/C33</f>
        <v>0.37005457025920874</v>
      </c>
      <c r="E31" s="60"/>
      <c r="F31" s="61"/>
      <c r="G31" s="61"/>
      <c r="H31" s="61"/>
      <c r="I31" s="61"/>
      <c r="J31" s="61"/>
      <c r="K31" s="61"/>
      <c r="L31" s="61"/>
      <c r="M31" s="61"/>
    </row>
    <row r="32" spans="1:13" ht="32.65" customHeight="1">
      <c r="A32" s="12"/>
      <c r="B32" s="9" t="s">
        <v>176</v>
      </c>
      <c r="C32" s="18">
        <v>833</v>
      </c>
      <c r="D32" s="19">
        <f>C32/C33</f>
        <v>0.284106412005457</v>
      </c>
      <c r="E32" s="60"/>
      <c r="F32" s="61"/>
      <c r="G32" s="61"/>
      <c r="H32" s="61"/>
      <c r="I32" s="61"/>
      <c r="J32" s="61"/>
      <c r="K32" s="61"/>
      <c r="L32" s="61"/>
      <c r="M32" s="61"/>
    </row>
    <row r="33" spans="1:13" ht="20.65" customHeight="1">
      <c r="A33" s="12"/>
      <c r="B33" s="9" t="s">
        <v>50</v>
      </c>
      <c r="C33" s="18">
        <f>SUM(C30:C32)</f>
        <v>2932</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666</v>
      </c>
      <c r="D36" s="19">
        <f>C36/C38</f>
        <v>0.2433321154548776</v>
      </c>
      <c r="E36" s="60"/>
      <c r="F36" s="61"/>
      <c r="G36" s="61"/>
      <c r="H36" s="61"/>
      <c r="I36" s="61"/>
      <c r="J36" s="61"/>
      <c r="K36" s="61"/>
      <c r="L36" s="61"/>
      <c r="M36" s="61"/>
    </row>
    <row r="37" spans="1:13" ht="20.65" customHeight="1">
      <c r="A37" s="12"/>
      <c r="B37" s="9" t="s">
        <v>199</v>
      </c>
      <c r="C37" s="18">
        <v>2071</v>
      </c>
      <c r="D37" s="19">
        <f>C37/C38</f>
        <v>0.75666788454512235</v>
      </c>
      <c r="E37" s="60"/>
      <c r="F37" s="61"/>
      <c r="G37" s="61"/>
      <c r="H37" s="61"/>
      <c r="I37" s="61"/>
      <c r="J37" s="61"/>
      <c r="K37" s="61"/>
      <c r="L37" s="61"/>
      <c r="M37" s="61"/>
    </row>
    <row r="38" spans="1:13" ht="20.65" customHeight="1">
      <c r="A38" s="12"/>
      <c r="B38" s="9" t="s">
        <v>50</v>
      </c>
      <c r="C38" s="18">
        <f>SUM(C36:C37)</f>
        <v>2737</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1120</v>
      </c>
      <c r="D41" s="19">
        <f>C41/C44</f>
        <v>0.4392156862745098</v>
      </c>
      <c r="E41" s="60"/>
      <c r="F41" s="61"/>
      <c r="G41" s="61"/>
      <c r="H41" s="61"/>
      <c r="I41" s="61"/>
      <c r="J41" s="61"/>
      <c r="K41" s="61"/>
      <c r="L41" s="61"/>
      <c r="M41" s="61"/>
    </row>
    <row r="42" spans="1:13" ht="20.65" customHeight="1">
      <c r="A42" s="12"/>
      <c r="B42" s="9" t="s">
        <v>220</v>
      </c>
      <c r="C42" s="18">
        <v>662</v>
      </c>
      <c r="D42" s="19">
        <f>C42/C44</f>
        <v>0.25960784313725488</v>
      </c>
      <c r="E42" s="60"/>
      <c r="F42" s="61"/>
      <c r="G42" s="61"/>
      <c r="H42" s="61"/>
      <c r="I42" s="61"/>
      <c r="J42" s="61"/>
      <c r="K42" s="61"/>
      <c r="L42" s="61"/>
      <c r="M42" s="61"/>
    </row>
    <row r="43" spans="1:13" ht="32.65" customHeight="1">
      <c r="A43" s="12"/>
      <c r="B43" s="9" t="s">
        <v>224</v>
      </c>
      <c r="C43" s="18">
        <v>768</v>
      </c>
      <c r="D43" s="19">
        <f>C43/C44</f>
        <v>0.30117647058823527</v>
      </c>
      <c r="E43" s="60"/>
      <c r="F43" s="61"/>
      <c r="G43" s="61"/>
      <c r="H43" s="61"/>
      <c r="I43" s="61"/>
      <c r="J43" s="61"/>
      <c r="K43" s="61"/>
      <c r="L43" s="61"/>
      <c r="M43" s="61"/>
    </row>
    <row r="44" spans="1:13" ht="20.65" customHeight="1">
      <c r="A44" s="12"/>
      <c r="B44" s="9" t="s">
        <v>50</v>
      </c>
      <c r="C44" s="18">
        <f>SUM(C41:C43)</f>
        <v>2550</v>
      </c>
      <c r="D44" s="19">
        <f>SUM(D41:D43)</f>
        <v>0.99999999999999989</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1289</v>
      </c>
      <c r="D47" s="19">
        <f>C47/C49</f>
        <v>0.51642628205128205</v>
      </c>
      <c r="E47" s="60"/>
      <c r="F47" s="61"/>
      <c r="G47" s="61"/>
      <c r="H47" s="61"/>
      <c r="I47" s="61"/>
      <c r="J47" s="61"/>
      <c r="K47" s="61"/>
      <c r="L47" s="61"/>
      <c r="M47" s="61"/>
    </row>
    <row r="48" spans="1:13" ht="32.65" customHeight="1">
      <c r="A48" s="12"/>
      <c r="B48" s="9" t="s">
        <v>241</v>
      </c>
      <c r="C48" s="18">
        <v>1207</v>
      </c>
      <c r="D48" s="19">
        <f>C48/C49</f>
        <v>0.48357371794871795</v>
      </c>
      <c r="E48" s="60"/>
      <c r="F48" s="61"/>
      <c r="G48" s="61"/>
      <c r="H48" s="61"/>
      <c r="I48" s="61"/>
      <c r="J48" s="61"/>
      <c r="K48" s="61"/>
      <c r="L48" s="61"/>
      <c r="M48" s="61"/>
    </row>
    <row r="49" spans="1:13" ht="20.65" customHeight="1">
      <c r="A49" s="12"/>
      <c r="B49" s="9" t="s">
        <v>50</v>
      </c>
      <c r="C49" s="18">
        <f>SUM(C47:C48)</f>
        <v>2496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1499</v>
      </c>
      <c r="D52" s="19">
        <f>C52/C54</f>
        <v>0.60860738936256598</v>
      </c>
      <c r="E52" s="60"/>
      <c r="F52" s="61"/>
      <c r="G52" s="61"/>
      <c r="H52" s="61"/>
      <c r="I52" s="61"/>
      <c r="J52" s="61"/>
      <c r="K52" s="61"/>
      <c r="L52" s="61"/>
      <c r="M52" s="61"/>
    </row>
    <row r="53" spans="1:13" ht="20.65" customHeight="1">
      <c r="A53" s="12"/>
      <c r="B53" s="9" t="s">
        <v>259</v>
      </c>
      <c r="C53" s="18">
        <v>964</v>
      </c>
      <c r="D53" s="19">
        <f>C53/C54</f>
        <v>0.39139261063743402</v>
      </c>
      <c r="E53" s="60"/>
      <c r="F53" s="61"/>
      <c r="G53" s="61"/>
      <c r="H53" s="61"/>
      <c r="I53" s="61"/>
      <c r="J53" s="61"/>
      <c r="K53" s="61"/>
      <c r="L53" s="61"/>
      <c r="M53" s="61"/>
    </row>
    <row r="54" spans="1:13" ht="20.65" customHeight="1">
      <c r="A54" s="12"/>
      <c r="B54" s="9" t="s">
        <v>50</v>
      </c>
      <c r="C54" s="18">
        <f>SUM(C52:C53)</f>
        <v>2463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1051</v>
      </c>
      <c r="D57" s="19">
        <f>C57/C60</f>
        <v>0.41673275178429819</v>
      </c>
      <c r="E57" s="60"/>
      <c r="F57" s="61"/>
      <c r="G57" s="61"/>
      <c r="H57" s="61"/>
      <c r="I57" s="61"/>
      <c r="J57" s="61"/>
      <c r="K57" s="61"/>
      <c r="L57" s="61"/>
      <c r="M57" s="61"/>
    </row>
    <row r="58" spans="1:13" ht="20.65" customHeight="1">
      <c r="A58" s="12"/>
      <c r="B58" s="9" t="s">
        <v>274</v>
      </c>
      <c r="C58" s="18">
        <v>923</v>
      </c>
      <c r="D58" s="19">
        <f>C58/C60</f>
        <v>0.36597938144329895</v>
      </c>
      <c r="E58" s="60"/>
      <c r="F58" s="61"/>
      <c r="G58" s="61"/>
      <c r="H58" s="61"/>
      <c r="I58" s="61"/>
      <c r="J58" s="61"/>
      <c r="K58" s="61"/>
      <c r="L58" s="61"/>
      <c r="M58" s="61"/>
    </row>
    <row r="59" spans="1:13" ht="20.65" customHeight="1">
      <c r="A59" s="12"/>
      <c r="B59" s="9" t="s">
        <v>278</v>
      </c>
      <c r="C59" s="18">
        <v>548</v>
      </c>
      <c r="D59" s="19">
        <f>C59/C60</f>
        <v>0.21728786677240286</v>
      </c>
      <c r="E59" s="60"/>
      <c r="F59" s="61"/>
      <c r="G59" s="61"/>
      <c r="H59" s="61"/>
      <c r="I59" s="61"/>
      <c r="J59" s="61"/>
      <c r="K59" s="61"/>
      <c r="L59" s="61"/>
      <c r="M59" s="61"/>
    </row>
    <row r="60" spans="1:13" ht="20.65" customHeight="1">
      <c r="A60" s="12"/>
      <c r="B60" s="9" t="s">
        <v>50</v>
      </c>
      <c r="C60" s="18">
        <f>SUM(C57:C59)</f>
        <v>2522</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959</v>
      </c>
      <c r="D63" s="19">
        <f>C63/C65</f>
        <v>0.38298722044728434</v>
      </c>
      <c r="E63" s="60"/>
      <c r="F63" s="61"/>
      <c r="G63" s="61"/>
      <c r="H63" s="61"/>
      <c r="I63" s="61"/>
      <c r="J63" s="61"/>
      <c r="K63" s="61"/>
      <c r="L63" s="61"/>
      <c r="M63" s="61"/>
    </row>
    <row r="64" spans="1:13" ht="20.65" customHeight="1">
      <c r="A64" s="12"/>
      <c r="B64" s="9" t="s">
        <v>295</v>
      </c>
      <c r="C64" s="18">
        <v>1545</v>
      </c>
      <c r="D64" s="19">
        <f>C64/C65</f>
        <v>0.61701277955271561</v>
      </c>
      <c r="E64" s="60"/>
      <c r="F64" s="61"/>
      <c r="G64" s="61"/>
      <c r="H64" s="61"/>
      <c r="I64" s="61"/>
      <c r="J64" s="61"/>
      <c r="K64" s="61"/>
      <c r="L64" s="61"/>
      <c r="M64" s="61"/>
    </row>
    <row r="65" spans="1:13" ht="20.65" customHeight="1">
      <c r="A65" s="12"/>
      <c r="B65" s="9" t="s">
        <v>50</v>
      </c>
      <c r="C65" s="18">
        <f>SUM(C63:C64)</f>
        <v>2504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888</v>
      </c>
      <c r="D68" s="19">
        <f>C68/C70</f>
        <v>0.29669228199131309</v>
      </c>
      <c r="E68" s="60"/>
      <c r="F68" s="61"/>
      <c r="G68" s="61"/>
      <c r="H68" s="61"/>
      <c r="I68" s="61"/>
      <c r="J68" s="61"/>
      <c r="K68" s="61"/>
      <c r="L68" s="61"/>
      <c r="M68" s="61"/>
    </row>
    <row r="69" spans="1:13" ht="20.65" customHeight="1">
      <c r="A69" s="12"/>
      <c r="B69" s="9" t="s">
        <v>309</v>
      </c>
      <c r="C69" s="18">
        <v>2105</v>
      </c>
      <c r="D69" s="19">
        <f>C69/C70</f>
        <v>0.70330771800868697</v>
      </c>
      <c r="E69" s="60"/>
      <c r="F69" s="61"/>
      <c r="G69" s="61"/>
      <c r="H69" s="61"/>
      <c r="I69" s="61"/>
      <c r="J69" s="61"/>
      <c r="K69" s="61"/>
      <c r="L69" s="61"/>
      <c r="M69" s="61"/>
    </row>
    <row r="70" spans="1:13" ht="20.65" customHeight="1">
      <c r="A70" s="12"/>
      <c r="B70" s="9" t="s">
        <v>50</v>
      </c>
      <c r="C70" s="18">
        <f>SUM(C68:C69)</f>
        <v>2993</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700</v>
      </c>
      <c r="D73" s="19">
        <f>C73/C76</f>
        <v>0.24630541871921183</v>
      </c>
      <c r="E73" s="60"/>
      <c r="F73" s="61"/>
      <c r="G73" s="61"/>
      <c r="H73" s="61"/>
      <c r="I73" s="61"/>
      <c r="J73" s="61"/>
      <c r="K73" s="61"/>
      <c r="L73" s="61"/>
      <c r="M73" s="61"/>
    </row>
    <row r="74" spans="1:13" ht="20.65" customHeight="1">
      <c r="A74" s="12"/>
      <c r="B74" s="9" t="s">
        <v>321</v>
      </c>
      <c r="C74" s="18">
        <v>507</v>
      </c>
      <c r="D74" s="19">
        <f>C74/C76</f>
        <v>0.17839549612948627</v>
      </c>
      <c r="E74" s="60"/>
      <c r="F74" s="61"/>
      <c r="G74" s="61"/>
      <c r="H74" s="61"/>
      <c r="I74" s="61"/>
      <c r="J74" s="61"/>
      <c r="K74" s="61"/>
      <c r="L74" s="61"/>
      <c r="M74" s="61"/>
    </row>
    <row r="75" spans="1:13" ht="20.65" customHeight="1">
      <c r="A75" s="12"/>
      <c r="B75" s="9" t="s">
        <v>323</v>
      </c>
      <c r="C75" s="18">
        <v>1635</v>
      </c>
      <c r="D75" s="19">
        <f>C75/C76</f>
        <v>0.5752990851513019</v>
      </c>
      <c r="E75" s="60"/>
      <c r="F75" s="61"/>
      <c r="G75" s="61"/>
      <c r="H75" s="61"/>
      <c r="I75" s="61"/>
      <c r="J75" s="61"/>
      <c r="K75" s="61"/>
      <c r="L75" s="61"/>
      <c r="M75" s="61"/>
    </row>
    <row r="76" spans="1:13" ht="20.65" customHeight="1">
      <c r="A76" s="12"/>
      <c r="B76" s="9" t="s">
        <v>50</v>
      </c>
      <c r="C76" s="18">
        <f>SUM(C73:C75)</f>
        <v>2842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911</v>
      </c>
      <c r="D79" s="19">
        <f>C79/C82</f>
        <v>0.30694070080862534</v>
      </c>
      <c r="E79" s="60"/>
      <c r="F79" s="61"/>
      <c r="G79" s="61"/>
      <c r="H79" s="61"/>
      <c r="I79" s="61"/>
      <c r="J79" s="61"/>
      <c r="K79" s="61"/>
      <c r="L79" s="61"/>
      <c r="M79" s="61"/>
    </row>
    <row r="80" spans="1:13" ht="20.65" customHeight="1">
      <c r="A80" s="12"/>
      <c r="B80" s="9" t="s">
        <v>332</v>
      </c>
      <c r="C80" s="18">
        <v>291</v>
      </c>
      <c r="D80" s="19">
        <f>C80/C82</f>
        <v>9.8045822102425878E-2</v>
      </c>
      <c r="E80" s="60"/>
      <c r="F80" s="61"/>
      <c r="G80" s="61"/>
      <c r="H80" s="61"/>
      <c r="I80" s="61"/>
      <c r="J80" s="61"/>
      <c r="K80" s="61"/>
      <c r="L80" s="61"/>
      <c r="M80" s="61"/>
    </row>
    <row r="81" spans="1:13" ht="20.65" customHeight="1">
      <c r="A81" s="12"/>
      <c r="B81" s="9" t="s">
        <v>333</v>
      </c>
      <c r="C81" s="18">
        <v>1766</v>
      </c>
      <c r="D81" s="19">
        <f>C81/C82</f>
        <v>0.59501347708894881</v>
      </c>
      <c r="E81" s="60"/>
      <c r="F81" s="61"/>
      <c r="G81" s="61"/>
      <c r="H81" s="61"/>
      <c r="I81" s="61"/>
      <c r="J81" s="61"/>
      <c r="K81" s="61"/>
      <c r="L81" s="61"/>
      <c r="M81" s="61"/>
    </row>
    <row r="82" spans="1:13" ht="20.65" customHeight="1">
      <c r="A82" s="12"/>
      <c r="B82" s="9" t="s">
        <v>50</v>
      </c>
      <c r="C82" s="18">
        <f>SUM(C79:C81)</f>
        <v>2968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243</v>
      </c>
      <c r="D85" s="19">
        <f>C85/C89</f>
        <v>6.9887834339948232E-2</v>
      </c>
      <c r="E85" s="60"/>
      <c r="F85" s="61"/>
      <c r="G85" s="61"/>
      <c r="H85" s="61"/>
      <c r="I85" s="61"/>
      <c r="J85" s="61"/>
      <c r="K85" s="61"/>
      <c r="L85" s="61"/>
      <c r="M85" s="61"/>
    </row>
    <row r="86" spans="1:13" ht="20.65" customHeight="1">
      <c r="A86" s="12"/>
      <c r="B86" s="9" t="s">
        <v>342</v>
      </c>
      <c r="C86" s="18">
        <v>1610</v>
      </c>
      <c r="D86" s="19">
        <f>C86/C89</f>
        <v>0.46304285303422493</v>
      </c>
      <c r="E86" s="60"/>
      <c r="F86" s="61"/>
      <c r="G86" s="61"/>
      <c r="H86" s="61"/>
      <c r="I86" s="61"/>
      <c r="J86" s="61"/>
      <c r="K86" s="61"/>
      <c r="L86" s="61"/>
      <c r="M86" s="61"/>
    </row>
    <row r="87" spans="1:13" ht="20.65" customHeight="1">
      <c r="A87" s="12"/>
      <c r="B87" s="9" t="s">
        <v>344</v>
      </c>
      <c r="C87" s="18">
        <v>218</v>
      </c>
      <c r="D87" s="19">
        <f>C87/C89</f>
        <v>6.2697727926373306E-2</v>
      </c>
      <c r="E87" s="60"/>
      <c r="F87" s="61"/>
      <c r="G87" s="61"/>
      <c r="H87" s="61"/>
      <c r="I87" s="61"/>
      <c r="J87" s="61"/>
      <c r="K87" s="61"/>
      <c r="L87" s="61"/>
      <c r="M87" s="61"/>
    </row>
    <row r="88" spans="1:13" ht="20.65" customHeight="1">
      <c r="A88" s="12"/>
      <c r="B88" s="9" t="s">
        <v>346</v>
      </c>
      <c r="C88" s="18">
        <v>1406</v>
      </c>
      <c r="D88" s="19">
        <f>C88/C89</f>
        <v>0.40437158469945356</v>
      </c>
      <c r="E88" s="60"/>
      <c r="F88" s="61"/>
      <c r="G88" s="61"/>
      <c r="H88" s="61"/>
      <c r="I88" s="61"/>
      <c r="J88" s="61"/>
      <c r="K88" s="61"/>
      <c r="L88" s="61"/>
      <c r="M88" s="61"/>
    </row>
    <row r="89" spans="1:13" ht="20.65" customHeight="1">
      <c r="A89" s="12"/>
      <c r="B89" s="9" t="s">
        <v>50</v>
      </c>
      <c r="C89" s="18">
        <f>SUM(C85:C88)</f>
        <v>3477</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1699</v>
      </c>
      <c r="D92" s="19">
        <f>C92/C94</f>
        <v>0.60874238624149046</v>
      </c>
      <c r="E92" s="60"/>
      <c r="F92" s="61"/>
      <c r="G92" s="61"/>
      <c r="H92" s="61"/>
      <c r="I92" s="61"/>
      <c r="J92" s="61"/>
      <c r="K92" s="61"/>
      <c r="L92" s="61"/>
      <c r="M92" s="61"/>
    </row>
    <row r="93" spans="1:13" ht="20.65" customHeight="1">
      <c r="A93" s="12"/>
      <c r="B93" s="9" t="s">
        <v>355</v>
      </c>
      <c r="C93" s="18">
        <v>1092</v>
      </c>
      <c r="D93" s="19">
        <f>C93/C94</f>
        <v>0.39125761375850948</v>
      </c>
      <c r="E93" s="60"/>
      <c r="F93" s="61"/>
      <c r="G93" s="61"/>
      <c r="H93" s="61"/>
      <c r="I93" s="61"/>
      <c r="J93" s="61"/>
      <c r="K93" s="61"/>
      <c r="L93" s="61"/>
      <c r="M93" s="61"/>
    </row>
    <row r="94" spans="1:13" ht="20.65" customHeight="1">
      <c r="A94" s="12"/>
      <c r="B94" s="9" t="s">
        <v>50</v>
      </c>
      <c r="C94" s="18">
        <f>SUM(C92:C93)</f>
        <v>2791</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1827</v>
      </c>
      <c r="D97" s="19">
        <f>C97/C99</f>
        <v>0.7005368098159509</v>
      </c>
      <c r="E97" s="60"/>
      <c r="F97" s="61"/>
      <c r="G97" s="61"/>
      <c r="H97" s="61"/>
      <c r="I97" s="61"/>
      <c r="J97" s="61"/>
      <c r="K97" s="61"/>
      <c r="L97" s="61"/>
      <c r="M97" s="61"/>
    </row>
    <row r="98" spans="1:13" ht="20.65" customHeight="1">
      <c r="A98" s="12"/>
      <c r="B98" s="9" t="s">
        <v>364</v>
      </c>
      <c r="C98" s="18">
        <v>781</v>
      </c>
      <c r="D98" s="19">
        <f>C98/C99</f>
        <v>0.2994631901840491</v>
      </c>
      <c r="E98" s="60"/>
      <c r="F98" s="61"/>
      <c r="G98" s="61"/>
      <c r="H98" s="61"/>
      <c r="I98" s="61"/>
      <c r="J98" s="61"/>
      <c r="K98" s="61"/>
      <c r="L98" s="61"/>
      <c r="M98" s="61"/>
    </row>
    <row r="99" spans="1:13" ht="20.65" customHeight="1">
      <c r="A99" s="12"/>
      <c r="B99" s="9" t="s">
        <v>50</v>
      </c>
      <c r="C99" s="18">
        <f>SUM(C97:C98)</f>
        <v>2608</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6"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202</v>
      </c>
      <c r="G3" s="9" t="s">
        <v>16</v>
      </c>
      <c r="H3" s="9" t="s">
        <v>17</v>
      </c>
      <c r="I3" s="56"/>
      <c r="J3" s="9" t="s">
        <v>511</v>
      </c>
      <c r="K3" s="9" t="s">
        <v>16</v>
      </c>
      <c r="L3" s="9" t="s">
        <v>17</v>
      </c>
      <c r="M3" s="57"/>
    </row>
    <row r="4" spans="1:13" ht="20.65" customHeight="1">
      <c r="A4" s="12"/>
      <c r="B4" s="9" t="s">
        <v>27</v>
      </c>
      <c r="C4" s="18">
        <v>468</v>
      </c>
      <c r="D4" s="19">
        <f>C4/C9</f>
        <v>0.12752043596730245</v>
      </c>
      <c r="E4" s="59"/>
      <c r="F4" s="9" t="s">
        <v>207</v>
      </c>
      <c r="G4" s="18">
        <v>1284</v>
      </c>
      <c r="H4" s="19">
        <f>G4/G7</f>
        <v>0.37864936596874077</v>
      </c>
      <c r="I4" s="59"/>
      <c r="J4" s="9" t="s">
        <v>645</v>
      </c>
      <c r="K4" s="18">
        <v>1728</v>
      </c>
      <c r="L4" s="19">
        <f>K4/K6</f>
        <v>0.45390070921985815</v>
      </c>
      <c r="M4" s="60"/>
    </row>
    <row r="5" spans="1:13" ht="20.65" customHeight="1">
      <c r="A5" s="12"/>
      <c r="B5" s="9" t="s">
        <v>37</v>
      </c>
      <c r="C5" s="18">
        <v>465</v>
      </c>
      <c r="D5" s="19">
        <f>C5/C9</f>
        <v>0.12670299727520437</v>
      </c>
      <c r="E5" s="59"/>
      <c r="F5" s="9" t="s">
        <v>214</v>
      </c>
      <c r="G5" s="18">
        <v>944</v>
      </c>
      <c r="H5" s="19">
        <f>G5/G7</f>
        <v>0.27838395753465056</v>
      </c>
      <c r="I5" s="59"/>
      <c r="J5" s="9" t="s">
        <v>646</v>
      </c>
      <c r="K5" s="18">
        <v>2079</v>
      </c>
      <c r="L5" s="19">
        <f>K5/K6</f>
        <v>0.54609929078014185</v>
      </c>
      <c r="M5" s="60"/>
    </row>
    <row r="6" spans="1:13" ht="20.65" customHeight="1">
      <c r="A6" s="12"/>
      <c r="B6" s="9" t="s">
        <v>47</v>
      </c>
      <c r="C6" s="18">
        <v>163</v>
      </c>
      <c r="D6" s="19">
        <f>C6/C9</f>
        <v>4.4414168937329697E-2</v>
      </c>
      <c r="E6" s="59"/>
      <c r="F6" s="9" t="s">
        <v>198</v>
      </c>
      <c r="G6" s="18">
        <v>1163</v>
      </c>
      <c r="H6" s="19">
        <f>G6/G7</f>
        <v>0.34296667649660867</v>
      </c>
      <c r="I6" s="59"/>
      <c r="J6" s="9" t="s">
        <v>50</v>
      </c>
      <c r="K6" s="18">
        <f>SUM(K4:K5)</f>
        <v>3807</v>
      </c>
      <c r="L6" s="19">
        <f>SUM(L4:L5)</f>
        <v>1</v>
      </c>
      <c r="M6" s="60"/>
    </row>
    <row r="7" spans="1:13" ht="20.65" customHeight="1">
      <c r="A7" s="12"/>
      <c r="B7" s="9" t="s">
        <v>52</v>
      </c>
      <c r="C7" s="18">
        <v>2517</v>
      </c>
      <c r="D7" s="19">
        <f>C7/C9</f>
        <v>0.6858310626702997</v>
      </c>
      <c r="E7" s="59"/>
      <c r="F7" s="9" t="s">
        <v>50</v>
      </c>
      <c r="G7" s="18">
        <f>SUM(G4:G6)</f>
        <v>3391</v>
      </c>
      <c r="H7" s="19">
        <f>SUM(H4:H6)</f>
        <v>1</v>
      </c>
      <c r="I7" s="60"/>
      <c r="J7" s="63"/>
      <c r="K7" s="63"/>
      <c r="L7" s="63"/>
      <c r="M7" s="61"/>
    </row>
    <row r="8" spans="1:13" ht="32.65" customHeight="1">
      <c r="A8" s="12"/>
      <c r="B8" s="9" t="s">
        <v>55</v>
      </c>
      <c r="C8" s="18">
        <v>57</v>
      </c>
      <c r="D8" s="19">
        <f>C8/C9</f>
        <v>1.5531335149863761E-2</v>
      </c>
      <c r="E8" s="60"/>
      <c r="F8" s="63"/>
      <c r="G8" s="63"/>
      <c r="H8" s="63"/>
      <c r="I8" s="64"/>
      <c r="J8" s="9" t="s">
        <v>539</v>
      </c>
      <c r="K8" s="9" t="s">
        <v>16</v>
      </c>
      <c r="L8" s="9" t="s">
        <v>17</v>
      </c>
      <c r="M8" s="60"/>
    </row>
    <row r="9" spans="1:13" ht="20.65" customHeight="1">
      <c r="A9" s="12"/>
      <c r="B9" s="9" t="s">
        <v>50</v>
      </c>
      <c r="C9" s="18">
        <f>SUM(C4:C8)</f>
        <v>3670</v>
      </c>
      <c r="D9" s="19">
        <f>SUM(D4:D8)</f>
        <v>0.99999999999999989</v>
      </c>
      <c r="E9" s="59"/>
      <c r="F9" s="9" t="s">
        <v>347</v>
      </c>
      <c r="G9" s="9" t="s">
        <v>16</v>
      </c>
      <c r="H9" s="9" t="s">
        <v>17</v>
      </c>
      <c r="I9" s="59"/>
      <c r="J9" s="9" t="s">
        <v>647</v>
      </c>
      <c r="K9" s="43">
        <v>471</v>
      </c>
      <c r="L9" s="19">
        <f>K9/K11</f>
        <v>0.46541501976284583</v>
      </c>
      <c r="M9" s="60"/>
    </row>
    <row r="10" spans="1:13" ht="20.65" customHeight="1">
      <c r="A10" s="49"/>
      <c r="B10" s="62"/>
      <c r="C10" s="63"/>
      <c r="D10" s="63"/>
      <c r="E10" s="64"/>
      <c r="F10" s="9" t="s">
        <v>349</v>
      </c>
      <c r="G10" s="18">
        <v>1591</v>
      </c>
      <c r="H10" s="19">
        <f>G10/G12</f>
        <v>0.79114868224763801</v>
      </c>
      <c r="I10" s="59"/>
      <c r="J10" s="9" t="s">
        <v>648</v>
      </c>
      <c r="K10" s="43">
        <v>541</v>
      </c>
      <c r="L10" s="19">
        <f>K10/K11</f>
        <v>0.53458498023715417</v>
      </c>
      <c r="M10" s="60"/>
    </row>
    <row r="11" spans="1:13" ht="20.65" customHeight="1">
      <c r="A11" s="12"/>
      <c r="B11" s="9" t="s">
        <v>75</v>
      </c>
      <c r="C11" s="9" t="s">
        <v>16</v>
      </c>
      <c r="D11" s="9" t="s">
        <v>17</v>
      </c>
      <c r="E11" s="59"/>
      <c r="F11" s="9" t="s">
        <v>351</v>
      </c>
      <c r="G11" s="18">
        <v>420</v>
      </c>
      <c r="H11" s="19">
        <f>G11/G12</f>
        <v>0.20885131775236201</v>
      </c>
      <c r="I11" s="59"/>
      <c r="J11" s="9" t="s">
        <v>50</v>
      </c>
      <c r="K11" s="18">
        <f>SUM(K9:K10)</f>
        <v>1012</v>
      </c>
      <c r="L11" s="19">
        <f>SUM(L9:L10)</f>
        <v>1</v>
      </c>
      <c r="M11" s="60"/>
    </row>
    <row r="12" spans="1:13" ht="20.65" customHeight="1">
      <c r="A12" s="12"/>
      <c r="B12" s="9" t="s">
        <v>81</v>
      </c>
      <c r="C12" s="18">
        <v>1034</v>
      </c>
      <c r="D12" s="19">
        <f>C12/C15</f>
        <v>0.32221875973823622</v>
      </c>
      <c r="E12" s="59"/>
      <c r="F12" s="9" t="s">
        <v>50</v>
      </c>
      <c r="G12" s="18">
        <f>SUM(G10:G11)</f>
        <v>2011</v>
      </c>
      <c r="H12" s="19">
        <f>SUM(H10:H11)</f>
        <v>1</v>
      </c>
      <c r="I12" s="60"/>
      <c r="J12" s="63"/>
      <c r="K12" s="63"/>
      <c r="L12" s="63"/>
      <c r="M12" s="61"/>
    </row>
    <row r="13" spans="1:13" ht="32.65" customHeight="1">
      <c r="A13" s="12"/>
      <c r="B13" s="9" t="s">
        <v>85</v>
      </c>
      <c r="C13" s="18">
        <v>1444</v>
      </c>
      <c r="D13" s="19">
        <f>C13/C15</f>
        <v>0.44998441882206297</v>
      </c>
      <c r="E13" s="60"/>
      <c r="F13" s="63"/>
      <c r="G13" s="63"/>
      <c r="H13" s="63"/>
      <c r="I13" s="64"/>
      <c r="J13" s="9" t="s">
        <v>567</v>
      </c>
      <c r="K13" s="9" t="s">
        <v>16</v>
      </c>
      <c r="L13" s="9" t="s">
        <v>17</v>
      </c>
      <c r="M13" s="60"/>
    </row>
    <row r="14" spans="1:13" ht="20.65" customHeight="1">
      <c r="A14" s="12"/>
      <c r="B14" s="9" t="s">
        <v>90</v>
      </c>
      <c r="C14" s="18">
        <v>731</v>
      </c>
      <c r="D14" s="19">
        <f>C14/C15</f>
        <v>0.22779682143970084</v>
      </c>
      <c r="E14" s="59"/>
      <c r="F14" s="9" t="s">
        <v>19</v>
      </c>
      <c r="G14" s="9" t="s">
        <v>16</v>
      </c>
      <c r="H14" s="9" t="s">
        <v>17</v>
      </c>
      <c r="I14" s="59"/>
      <c r="J14" s="9" t="s">
        <v>649</v>
      </c>
      <c r="K14" s="43">
        <v>369</v>
      </c>
      <c r="L14" s="19">
        <f>K14/K16</f>
        <v>0.40460526315789475</v>
      </c>
      <c r="M14" s="60"/>
    </row>
    <row r="15" spans="1:13" ht="20.65" customHeight="1">
      <c r="A15" s="12"/>
      <c r="B15" s="9" t="s">
        <v>50</v>
      </c>
      <c r="C15" s="18">
        <f>SUM(C12:C14)</f>
        <v>3209</v>
      </c>
      <c r="D15" s="19">
        <f>SUM(D12:D14)</f>
        <v>1</v>
      </c>
      <c r="E15" s="59"/>
      <c r="F15" s="9" t="s">
        <v>29</v>
      </c>
      <c r="G15" s="18">
        <v>821</v>
      </c>
      <c r="H15" s="19">
        <f>G15/G19</f>
        <v>0.30117388114453414</v>
      </c>
      <c r="I15" s="59"/>
      <c r="J15" s="9" t="s">
        <v>650</v>
      </c>
      <c r="K15" s="43">
        <v>543</v>
      </c>
      <c r="L15" s="19">
        <f>K15/K16</f>
        <v>0.59539473684210531</v>
      </c>
      <c r="M15" s="60"/>
    </row>
    <row r="16" spans="1:13" ht="20.65" customHeight="1">
      <c r="A16" s="49"/>
      <c r="B16" s="62"/>
      <c r="C16" s="63"/>
      <c r="D16" s="63"/>
      <c r="E16" s="64"/>
      <c r="F16" s="9" t="s">
        <v>39</v>
      </c>
      <c r="G16" s="18">
        <v>191</v>
      </c>
      <c r="H16" s="19">
        <f>G16/G19</f>
        <v>7.0066030814380051E-2</v>
      </c>
      <c r="I16" s="59"/>
      <c r="J16" s="9" t="s">
        <v>50</v>
      </c>
      <c r="K16" s="18">
        <f>SUM(K14:K15)</f>
        <v>912</v>
      </c>
      <c r="L16" s="19">
        <f>SUM(L14:L15)</f>
        <v>1</v>
      </c>
      <c r="M16" s="60"/>
    </row>
    <row r="17" spans="1:13" ht="20.65" customHeight="1">
      <c r="A17" s="12"/>
      <c r="B17" s="9" t="s">
        <v>108</v>
      </c>
      <c r="C17" s="9" t="s">
        <v>16</v>
      </c>
      <c r="D17" s="9" t="s">
        <v>17</v>
      </c>
      <c r="E17" s="59"/>
      <c r="F17" s="9" t="s">
        <v>49</v>
      </c>
      <c r="G17" s="18">
        <v>827</v>
      </c>
      <c r="H17" s="19">
        <f>G17/G19</f>
        <v>0.30337490829053559</v>
      </c>
      <c r="I17" s="60"/>
      <c r="J17" s="63"/>
      <c r="K17" s="63"/>
      <c r="L17" s="63"/>
      <c r="M17" s="61"/>
    </row>
    <row r="18" spans="1:13" ht="20.65" customHeight="1">
      <c r="A18" s="12"/>
      <c r="B18" s="9" t="s">
        <v>111</v>
      </c>
      <c r="C18" s="18">
        <v>416</v>
      </c>
      <c r="D18" s="19">
        <f>C18/C22</f>
        <v>0.13389121338912133</v>
      </c>
      <c r="E18" s="59"/>
      <c r="F18" s="9" t="s">
        <v>54</v>
      </c>
      <c r="G18" s="18">
        <v>887</v>
      </c>
      <c r="H18" s="19">
        <f>G18/G19</f>
        <v>0.32538517975055026</v>
      </c>
      <c r="I18" s="59"/>
      <c r="J18" s="9" t="s">
        <v>542</v>
      </c>
      <c r="K18" s="9" t="s">
        <v>16</v>
      </c>
      <c r="L18" s="9" t="s">
        <v>17</v>
      </c>
      <c r="M18" s="60"/>
    </row>
    <row r="19" spans="1:13" ht="20.65" customHeight="1">
      <c r="A19" s="12"/>
      <c r="B19" s="9" t="s">
        <v>114</v>
      </c>
      <c r="C19" s="18">
        <v>651</v>
      </c>
      <c r="D19" s="19">
        <f>C19/C22</f>
        <v>0.20952687479884133</v>
      </c>
      <c r="E19" s="59"/>
      <c r="F19" s="9" t="s">
        <v>50</v>
      </c>
      <c r="G19" s="18">
        <f>SUM(G15:G18)</f>
        <v>2726</v>
      </c>
      <c r="H19" s="19">
        <f>SUM(H15:H18)</f>
        <v>1</v>
      </c>
      <c r="I19" s="59"/>
      <c r="J19" s="9" t="s">
        <v>651</v>
      </c>
      <c r="K19" s="43">
        <v>2766</v>
      </c>
      <c r="L19" s="19">
        <f>K19/K21</f>
        <v>0.71993753253513793</v>
      </c>
      <c r="M19" s="60"/>
    </row>
    <row r="20" spans="1:13" ht="20.65" customHeight="1">
      <c r="A20" s="12"/>
      <c r="B20" s="9" t="s">
        <v>120</v>
      </c>
      <c r="C20" s="18">
        <v>1121</v>
      </c>
      <c r="D20" s="19">
        <f>C20/C22</f>
        <v>0.3607981976182813</v>
      </c>
      <c r="E20" s="60"/>
      <c r="F20" s="63"/>
      <c r="G20" s="63"/>
      <c r="H20" s="63"/>
      <c r="I20" s="64"/>
      <c r="J20" s="9" t="s">
        <v>652</v>
      </c>
      <c r="K20" s="43">
        <v>1076</v>
      </c>
      <c r="L20" s="19">
        <f>K20/K21</f>
        <v>0.28006246746486207</v>
      </c>
      <c r="M20" s="60"/>
    </row>
    <row r="21" spans="1:13" ht="32.65" customHeight="1">
      <c r="A21" s="12"/>
      <c r="B21" s="9" t="s">
        <v>127</v>
      </c>
      <c r="C21" s="18">
        <v>919</v>
      </c>
      <c r="D21" s="19">
        <f>C21/C22</f>
        <v>0.29578371419375604</v>
      </c>
      <c r="E21" s="59"/>
      <c r="F21" s="9" t="s">
        <v>124</v>
      </c>
      <c r="G21" s="9" t="s">
        <v>16</v>
      </c>
      <c r="H21" s="9" t="s">
        <v>17</v>
      </c>
      <c r="I21" s="59"/>
      <c r="J21" s="9" t="s">
        <v>50</v>
      </c>
      <c r="K21" s="18">
        <f>SUM(K19:K20)</f>
        <v>3842</v>
      </c>
      <c r="L21" s="19">
        <f>SUM(L19:L20)</f>
        <v>1</v>
      </c>
      <c r="M21" s="60"/>
    </row>
    <row r="22" spans="1:13" ht="20.65" customHeight="1">
      <c r="A22" s="12"/>
      <c r="B22" s="9" t="s">
        <v>50</v>
      </c>
      <c r="C22" s="18">
        <f>SUM(C18:C21)</f>
        <v>3107</v>
      </c>
      <c r="D22" s="19">
        <f>SUM(D18:D21)</f>
        <v>1</v>
      </c>
      <c r="E22" s="59"/>
      <c r="F22" s="9" t="s">
        <v>131</v>
      </c>
      <c r="G22" s="18">
        <v>1079</v>
      </c>
      <c r="H22" s="19">
        <f>G22/G24</f>
        <v>0.28873427883328873</v>
      </c>
      <c r="I22" s="60"/>
      <c r="J22" s="65"/>
      <c r="K22" s="65"/>
      <c r="L22" s="65"/>
      <c r="M22" s="61"/>
    </row>
    <row r="23" spans="1:13" ht="20.65" customHeight="1">
      <c r="A23" s="49"/>
      <c r="B23" s="62"/>
      <c r="C23" s="63"/>
      <c r="D23" s="63"/>
      <c r="E23" s="64"/>
      <c r="F23" s="9" t="s">
        <v>134</v>
      </c>
      <c r="G23" s="18">
        <v>2658</v>
      </c>
      <c r="H23" s="19">
        <f>G23/G24</f>
        <v>0.71126572116671127</v>
      </c>
      <c r="I23" s="60"/>
      <c r="J23" s="61"/>
      <c r="K23" s="61"/>
      <c r="L23" s="61"/>
      <c r="M23" s="61"/>
    </row>
    <row r="24" spans="1:13" ht="20.65" customHeight="1">
      <c r="A24" s="12"/>
      <c r="B24" s="9" t="s">
        <v>137</v>
      </c>
      <c r="C24" s="9" t="s">
        <v>16</v>
      </c>
      <c r="D24" s="9" t="s">
        <v>17</v>
      </c>
      <c r="E24" s="59"/>
      <c r="F24" s="9" t="s">
        <v>50</v>
      </c>
      <c r="G24" s="18">
        <f>SUM(G22:G23)</f>
        <v>3737</v>
      </c>
      <c r="H24" s="19">
        <f>SUM(H22:H23)</f>
        <v>1</v>
      </c>
      <c r="I24" s="60"/>
      <c r="J24" s="61"/>
      <c r="K24" s="61"/>
      <c r="L24" s="61"/>
      <c r="M24" s="61"/>
    </row>
    <row r="25" spans="1:13" ht="20.65" customHeight="1">
      <c r="A25" s="12"/>
      <c r="B25" s="9" t="s">
        <v>142</v>
      </c>
      <c r="C25" s="18">
        <v>1767</v>
      </c>
      <c r="D25" s="19">
        <f>C25/C27</f>
        <v>0.60575934178950974</v>
      </c>
      <c r="E25" s="60"/>
      <c r="F25" s="63"/>
      <c r="G25" s="63"/>
      <c r="H25" s="63"/>
      <c r="I25" s="61"/>
      <c r="J25" s="61"/>
      <c r="K25" s="61"/>
      <c r="L25" s="61"/>
      <c r="M25" s="61"/>
    </row>
    <row r="26" spans="1:13" ht="32.65" customHeight="1">
      <c r="A26" s="12"/>
      <c r="B26" s="9" t="s">
        <v>148</v>
      </c>
      <c r="C26" s="18">
        <v>1150</v>
      </c>
      <c r="D26" s="19">
        <f>C26/C27</f>
        <v>0.3942406582104902</v>
      </c>
      <c r="E26" s="59"/>
      <c r="F26" s="9" t="s">
        <v>184</v>
      </c>
      <c r="G26" s="9" t="s">
        <v>16</v>
      </c>
      <c r="H26" s="9" t="s">
        <v>17</v>
      </c>
      <c r="I26" s="60"/>
      <c r="J26" s="61"/>
      <c r="K26" s="61"/>
      <c r="L26" s="61"/>
      <c r="M26" s="61"/>
    </row>
    <row r="27" spans="1:13" ht="32.65" customHeight="1">
      <c r="A27" s="12"/>
      <c r="B27" s="9" t="s">
        <v>50</v>
      </c>
      <c r="C27" s="18">
        <f>SUM(C25:C26)</f>
        <v>2917</v>
      </c>
      <c r="D27" s="19">
        <f>SUM(D25:D26)</f>
        <v>1</v>
      </c>
      <c r="E27" s="59"/>
      <c r="F27" s="9" t="s">
        <v>191</v>
      </c>
      <c r="G27" s="18">
        <v>2114</v>
      </c>
      <c r="H27" s="19">
        <f>G27/G29</f>
        <v>0.59683794466403162</v>
      </c>
      <c r="I27" s="60"/>
      <c r="J27" s="61"/>
      <c r="K27" s="61"/>
      <c r="L27" s="61"/>
      <c r="M27" s="61"/>
    </row>
    <row r="28" spans="1:13" ht="20.65" customHeight="1">
      <c r="A28" s="49"/>
      <c r="B28" s="62"/>
      <c r="C28" s="63"/>
      <c r="D28" s="63"/>
      <c r="E28" s="64"/>
      <c r="F28" s="9" t="s">
        <v>198</v>
      </c>
      <c r="G28" s="18">
        <v>1428</v>
      </c>
      <c r="H28" s="19">
        <f>G28/G29</f>
        <v>0.40316205533596838</v>
      </c>
      <c r="I28" s="60"/>
      <c r="J28" s="61"/>
      <c r="K28" s="61"/>
      <c r="L28" s="61"/>
      <c r="M28" s="61"/>
    </row>
    <row r="29" spans="1:13" ht="20.65" customHeight="1">
      <c r="A29" s="12"/>
      <c r="B29" s="9" t="s">
        <v>158</v>
      </c>
      <c r="C29" s="9" t="s">
        <v>16</v>
      </c>
      <c r="D29" s="9" t="s">
        <v>17</v>
      </c>
      <c r="E29" s="59"/>
      <c r="F29" s="9" t="s">
        <v>50</v>
      </c>
      <c r="G29" s="18">
        <f>SUM(G27:G28)</f>
        <v>3542</v>
      </c>
      <c r="H29" s="19">
        <f>SUM(H27:H28)</f>
        <v>1</v>
      </c>
      <c r="I29" s="60"/>
      <c r="J29" s="61"/>
      <c r="K29" s="61"/>
      <c r="L29" s="61"/>
      <c r="M29" s="61"/>
    </row>
    <row r="30" spans="1:13" ht="20.65" customHeight="1">
      <c r="A30" s="12"/>
      <c r="B30" s="9" t="s">
        <v>163</v>
      </c>
      <c r="C30" s="18">
        <v>1832</v>
      </c>
      <c r="D30" s="19">
        <f>C30/C33</f>
        <v>0.59211376858435683</v>
      </c>
      <c r="E30" s="60"/>
      <c r="F30" s="65"/>
      <c r="G30" s="65"/>
      <c r="H30" s="65"/>
      <c r="I30" s="61"/>
      <c r="J30" s="61"/>
      <c r="K30" s="61"/>
      <c r="L30" s="61"/>
      <c r="M30" s="61"/>
    </row>
    <row r="31" spans="1:13" ht="20.65" customHeight="1">
      <c r="A31" s="12"/>
      <c r="B31" s="9" t="s">
        <v>169</v>
      </c>
      <c r="C31" s="18">
        <v>679</v>
      </c>
      <c r="D31" s="19">
        <f>C31/C33</f>
        <v>0.21945701357466063</v>
      </c>
      <c r="E31" s="60"/>
      <c r="F31" s="61"/>
      <c r="G31" s="61"/>
      <c r="H31" s="61"/>
      <c r="I31" s="61"/>
      <c r="J31" s="61"/>
      <c r="K31" s="61"/>
      <c r="L31" s="61"/>
      <c r="M31" s="61"/>
    </row>
    <row r="32" spans="1:13" ht="32.65" customHeight="1">
      <c r="A32" s="12"/>
      <c r="B32" s="9" t="s">
        <v>176</v>
      </c>
      <c r="C32" s="18">
        <v>583</v>
      </c>
      <c r="D32" s="19">
        <f>C32/C33</f>
        <v>0.18842921784098254</v>
      </c>
      <c r="E32" s="60"/>
      <c r="F32" s="61"/>
      <c r="G32" s="61"/>
      <c r="H32" s="61"/>
      <c r="I32" s="61"/>
      <c r="J32" s="61"/>
      <c r="K32" s="61"/>
      <c r="L32" s="61"/>
      <c r="M32" s="61"/>
    </row>
    <row r="33" spans="1:13" ht="20.65" customHeight="1">
      <c r="A33" s="12"/>
      <c r="B33" s="9" t="s">
        <v>50</v>
      </c>
      <c r="C33" s="18">
        <f>SUM(C30:C32)</f>
        <v>3094</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676</v>
      </c>
      <c r="D36" s="19">
        <f>C36/C38</f>
        <v>0.25732775028549676</v>
      </c>
      <c r="E36" s="60"/>
      <c r="F36" s="61"/>
      <c r="G36" s="61"/>
      <c r="H36" s="61"/>
      <c r="I36" s="61"/>
      <c r="J36" s="61"/>
      <c r="K36" s="61"/>
      <c r="L36" s="61"/>
      <c r="M36" s="61"/>
    </row>
    <row r="37" spans="1:13" ht="20.65" customHeight="1">
      <c r="A37" s="12"/>
      <c r="B37" s="9" t="s">
        <v>199</v>
      </c>
      <c r="C37" s="18">
        <v>1951</v>
      </c>
      <c r="D37" s="19">
        <f>C37/C38</f>
        <v>0.74267224971450319</v>
      </c>
      <c r="E37" s="60"/>
      <c r="F37" s="61"/>
      <c r="G37" s="61"/>
      <c r="H37" s="61"/>
      <c r="I37" s="61"/>
      <c r="J37" s="61"/>
      <c r="K37" s="61"/>
      <c r="L37" s="61"/>
      <c r="M37" s="61"/>
    </row>
    <row r="38" spans="1:13" ht="20.65" customHeight="1">
      <c r="A38" s="12"/>
      <c r="B38" s="9" t="s">
        <v>50</v>
      </c>
      <c r="C38" s="18">
        <f>SUM(C36:C37)</f>
        <v>2627</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1224</v>
      </c>
      <c r="D41" s="19">
        <f>C41/C44</f>
        <v>0.48726114649681529</v>
      </c>
      <c r="E41" s="60"/>
      <c r="F41" s="61"/>
      <c r="G41" s="61"/>
      <c r="H41" s="61"/>
      <c r="I41" s="61"/>
      <c r="J41" s="61"/>
      <c r="K41" s="61"/>
      <c r="L41" s="61"/>
      <c r="M41" s="61"/>
    </row>
    <row r="42" spans="1:13" ht="20.65" customHeight="1">
      <c r="A42" s="12"/>
      <c r="B42" s="9" t="s">
        <v>220</v>
      </c>
      <c r="C42" s="18">
        <v>523</v>
      </c>
      <c r="D42" s="19">
        <f>C42/C44</f>
        <v>0.20820063694267515</v>
      </c>
      <c r="E42" s="60"/>
      <c r="F42" s="61"/>
      <c r="G42" s="61"/>
      <c r="H42" s="61"/>
      <c r="I42" s="61"/>
      <c r="J42" s="61"/>
      <c r="K42" s="61"/>
      <c r="L42" s="61"/>
      <c r="M42" s="61"/>
    </row>
    <row r="43" spans="1:13" ht="32.65" customHeight="1">
      <c r="A43" s="12"/>
      <c r="B43" s="9" t="s">
        <v>224</v>
      </c>
      <c r="C43" s="18">
        <v>765</v>
      </c>
      <c r="D43" s="19">
        <f>C43/C44</f>
        <v>0.30453821656050956</v>
      </c>
      <c r="E43" s="60"/>
      <c r="F43" s="61"/>
      <c r="G43" s="61"/>
      <c r="H43" s="61"/>
      <c r="I43" s="61"/>
      <c r="J43" s="61"/>
      <c r="K43" s="61"/>
      <c r="L43" s="61"/>
      <c r="M43" s="61"/>
    </row>
    <row r="44" spans="1:13" ht="20.65" customHeight="1">
      <c r="A44" s="12"/>
      <c r="B44" s="9" t="s">
        <v>50</v>
      </c>
      <c r="C44" s="18">
        <f>SUM(C41:C43)</f>
        <v>2512</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1487</v>
      </c>
      <c r="D47" s="19">
        <f>C47/C49</f>
        <v>0.60080808080808079</v>
      </c>
      <c r="E47" s="60"/>
      <c r="F47" s="61"/>
      <c r="G47" s="61"/>
      <c r="H47" s="61"/>
      <c r="I47" s="61"/>
      <c r="J47" s="61"/>
      <c r="K47" s="61"/>
      <c r="L47" s="61"/>
      <c r="M47" s="61"/>
    </row>
    <row r="48" spans="1:13" ht="32.65" customHeight="1">
      <c r="A48" s="12"/>
      <c r="B48" s="9" t="s">
        <v>241</v>
      </c>
      <c r="C48" s="18">
        <v>988</v>
      </c>
      <c r="D48" s="19">
        <f>C48/C49</f>
        <v>0.39919191919191921</v>
      </c>
      <c r="E48" s="60"/>
      <c r="F48" s="61"/>
      <c r="G48" s="61"/>
      <c r="H48" s="61"/>
      <c r="I48" s="61"/>
      <c r="J48" s="61"/>
      <c r="K48" s="61"/>
      <c r="L48" s="61"/>
      <c r="M48" s="61"/>
    </row>
    <row r="49" spans="1:13" ht="20.65" customHeight="1">
      <c r="A49" s="12"/>
      <c r="B49" s="9" t="s">
        <v>50</v>
      </c>
      <c r="C49" s="18">
        <f>SUM(C47:C48)</f>
        <v>2475</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1556</v>
      </c>
      <c r="D52" s="19">
        <f>C52/C54</f>
        <v>0.63510204081632649</v>
      </c>
      <c r="E52" s="60"/>
      <c r="F52" s="61"/>
      <c r="G52" s="61"/>
      <c r="H52" s="61"/>
      <c r="I52" s="61"/>
      <c r="J52" s="61"/>
      <c r="K52" s="61"/>
      <c r="L52" s="61"/>
      <c r="M52" s="61"/>
    </row>
    <row r="53" spans="1:13" ht="20.65" customHeight="1">
      <c r="A53" s="12"/>
      <c r="B53" s="9" t="s">
        <v>259</v>
      </c>
      <c r="C53" s="18">
        <v>894</v>
      </c>
      <c r="D53" s="19">
        <f>C53/C54</f>
        <v>0.36489795918367346</v>
      </c>
      <c r="E53" s="60"/>
      <c r="F53" s="61"/>
      <c r="G53" s="61"/>
      <c r="H53" s="61"/>
      <c r="I53" s="61"/>
      <c r="J53" s="61"/>
      <c r="K53" s="61"/>
      <c r="L53" s="61"/>
      <c r="M53" s="61"/>
    </row>
    <row r="54" spans="1:13" ht="20.65" customHeight="1">
      <c r="A54" s="12"/>
      <c r="B54" s="9" t="s">
        <v>50</v>
      </c>
      <c r="C54" s="18">
        <f>SUM(C52:C53)</f>
        <v>2450</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832</v>
      </c>
      <c r="D57" s="19">
        <f>C57/C60</f>
        <v>0.33697853381936005</v>
      </c>
      <c r="E57" s="60"/>
      <c r="F57" s="61"/>
      <c r="G57" s="61"/>
      <c r="H57" s="61"/>
      <c r="I57" s="61"/>
      <c r="J57" s="61"/>
      <c r="K57" s="61"/>
      <c r="L57" s="61"/>
      <c r="M57" s="61"/>
    </row>
    <row r="58" spans="1:13" ht="20.65" customHeight="1">
      <c r="A58" s="12"/>
      <c r="B58" s="9" t="s">
        <v>274</v>
      </c>
      <c r="C58" s="18">
        <v>820</v>
      </c>
      <c r="D58" s="19">
        <f>C58/C60</f>
        <v>0.33211826650465776</v>
      </c>
      <c r="E58" s="60"/>
      <c r="F58" s="61"/>
      <c r="G58" s="61"/>
      <c r="H58" s="61"/>
      <c r="I58" s="61"/>
      <c r="J58" s="61"/>
      <c r="K58" s="61"/>
      <c r="L58" s="61"/>
      <c r="M58" s="61"/>
    </row>
    <row r="59" spans="1:13" ht="20.65" customHeight="1">
      <c r="A59" s="12"/>
      <c r="B59" s="9" t="s">
        <v>278</v>
      </c>
      <c r="C59" s="18">
        <v>817</v>
      </c>
      <c r="D59" s="19">
        <f>C59/C60</f>
        <v>0.3309031996759822</v>
      </c>
      <c r="E59" s="60"/>
      <c r="F59" s="61"/>
      <c r="G59" s="61"/>
      <c r="H59" s="61"/>
      <c r="I59" s="61"/>
      <c r="J59" s="61"/>
      <c r="K59" s="61"/>
      <c r="L59" s="61"/>
      <c r="M59" s="61"/>
    </row>
    <row r="60" spans="1:13" ht="20.65" customHeight="1">
      <c r="A60" s="12"/>
      <c r="B60" s="9" t="s">
        <v>50</v>
      </c>
      <c r="C60" s="18">
        <f>SUM(C57:C59)</f>
        <v>2469</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999</v>
      </c>
      <c r="D63" s="19">
        <f>C63/C65</f>
        <v>0.40024038461538464</v>
      </c>
      <c r="E63" s="60"/>
      <c r="F63" s="61"/>
      <c r="G63" s="61"/>
      <c r="H63" s="61"/>
      <c r="I63" s="61"/>
      <c r="J63" s="61"/>
      <c r="K63" s="61"/>
      <c r="L63" s="61"/>
      <c r="M63" s="61"/>
    </row>
    <row r="64" spans="1:13" ht="20.65" customHeight="1">
      <c r="A64" s="12"/>
      <c r="B64" s="9" t="s">
        <v>295</v>
      </c>
      <c r="C64" s="18">
        <v>1497</v>
      </c>
      <c r="D64" s="19">
        <f>C64/C65</f>
        <v>0.59975961538461542</v>
      </c>
      <c r="E64" s="60"/>
      <c r="F64" s="61"/>
      <c r="G64" s="61"/>
      <c r="H64" s="61"/>
      <c r="I64" s="61"/>
      <c r="J64" s="61"/>
      <c r="K64" s="61"/>
      <c r="L64" s="61"/>
      <c r="M64" s="61"/>
    </row>
    <row r="65" spans="1:13" ht="20.65" customHeight="1">
      <c r="A65" s="12"/>
      <c r="B65" s="9" t="s">
        <v>50</v>
      </c>
      <c r="C65" s="18">
        <f>SUM(C63:C64)</f>
        <v>2496</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360</v>
      </c>
      <c r="D68" s="19">
        <f>C68/C70</f>
        <v>0.10309278350515463</v>
      </c>
      <c r="E68" s="60"/>
      <c r="F68" s="61"/>
      <c r="G68" s="61"/>
      <c r="H68" s="61"/>
      <c r="I68" s="61"/>
      <c r="J68" s="61"/>
      <c r="K68" s="61"/>
      <c r="L68" s="61"/>
      <c r="M68" s="61"/>
    </row>
    <row r="69" spans="1:13" ht="20.65" customHeight="1">
      <c r="A69" s="12"/>
      <c r="B69" s="9" t="s">
        <v>309</v>
      </c>
      <c r="C69" s="18">
        <v>3132</v>
      </c>
      <c r="D69" s="19">
        <f>C69/C70</f>
        <v>0.89690721649484539</v>
      </c>
      <c r="E69" s="60"/>
      <c r="F69" s="61"/>
      <c r="G69" s="61"/>
      <c r="H69" s="61"/>
      <c r="I69" s="61"/>
      <c r="J69" s="61"/>
      <c r="K69" s="61"/>
      <c r="L69" s="61"/>
      <c r="M69" s="61"/>
    </row>
    <row r="70" spans="1:13" ht="20.65" customHeight="1">
      <c r="A70" s="12"/>
      <c r="B70" s="9" t="s">
        <v>50</v>
      </c>
      <c r="C70" s="18">
        <f>SUM(C68:C69)</f>
        <v>3492</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623</v>
      </c>
      <c r="D73" s="19">
        <f>C73/C76</f>
        <v>0.23342075683776695</v>
      </c>
      <c r="E73" s="60"/>
      <c r="F73" s="61"/>
      <c r="G73" s="61"/>
      <c r="H73" s="61"/>
      <c r="I73" s="61"/>
      <c r="J73" s="61"/>
      <c r="K73" s="61"/>
      <c r="L73" s="61"/>
      <c r="M73" s="61"/>
    </row>
    <row r="74" spans="1:13" ht="20.65" customHeight="1">
      <c r="A74" s="12"/>
      <c r="B74" s="9" t="s">
        <v>321</v>
      </c>
      <c r="C74" s="18">
        <v>535</v>
      </c>
      <c r="D74" s="19">
        <f>C74/C76</f>
        <v>0.20044960659423006</v>
      </c>
      <c r="E74" s="60"/>
      <c r="F74" s="61"/>
      <c r="G74" s="61"/>
      <c r="H74" s="61"/>
      <c r="I74" s="61"/>
      <c r="J74" s="61"/>
      <c r="K74" s="61"/>
      <c r="L74" s="61"/>
      <c r="M74" s="61"/>
    </row>
    <row r="75" spans="1:13" ht="20.65" customHeight="1">
      <c r="A75" s="12"/>
      <c r="B75" s="9" t="s">
        <v>323</v>
      </c>
      <c r="C75" s="18">
        <v>1511</v>
      </c>
      <c r="D75" s="19">
        <f>C75/C76</f>
        <v>0.56612963656800297</v>
      </c>
      <c r="E75" s="60"/>
      <c r="F75" s="61"/>
      <c r="G75" s="61"/>
      <c r="H75" s="61"/>
      <c r="I75" s="61"/>
      <c r="J75" s="61"/>
      <c r="K75" s="61"/>
      <c r="L75" s="61"/>
      <c r="M75" s="61"/>
    </row>
    <row r="76" spans="1:13" ht="20.65" customHeight="1">
      <c r="A76" s="12"/>
      <c r="B76" s="9" t="s">
        <v>50</v>
      </c>
      <c r="C76" s="18">
        <f>SUM(C73:C75)</f>
        <v>2669</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1020</v>
      </c>
      <c r="D79" s="19">
        <f>C79/C82</f>
        <v>0.36337727110794443</v>
      </c>
      <c r="E79" s="60"/>
      <c r="F79" s="61"/>
      <c r="G79" s="61"/>
      <c r="H79" s="61"/>
      <c r="I79" s="61"/>
      <c r="J79" s="61"/>
      <c r="K79" s="61"/>
      <c r="L79" s="61"/>
      <c r="M79" s="61"/>
    </row>
    <row r="80" spans="1:13" ht="20.65" customHeight="1">
      <c r="A80" s="12"/>
      <c r="B80" s="9" t="s">
        <v>332</v>
      </c>
      <c r="C80" s="18">
        <v>335</v>
      </c>
      <c r="D80" s="19">
        <f>C80/C82</f>
        <v>0.1193444959030994</v>
      </c>
      <c r="E80" s="60"/>
      <c r="F80" s="61"/>
      <c r="G80" s="61"/>
      <c r="H80" s="61"/>
      <c r="I80" s="61"/>
      <c r="J80" s="61"/>
      <c r="K80" s="61"/>
      <c r="L80" s="61"/>
      <c r="M80" s="61"/>
    </row>
    <row r="81" spans="1:13" ht="20.65" customHeight="1">
      <c r="A81" s="12"/>
      <c r="B81" s="9" t="s">
        <v>333</v>
      </c>
      <c r="C81" s="18">
        <v>1452</v>
      </c>
      <c r="D81" s="19">
        <f>C81/C82</f>
        <v>0.51727823298895614</v>
      </c>
      <c r="E81" s="60"/>
      <c r="F81" s="61"/>
      <c r="G81" s="61"/>
      <c r="H81" s="61"/>
      <c r="I81" s="61"/>
      <c r="J81" s="61"/>
      <c r="K81" s="61"/>
      <c r="L81" s="61"/>
      <c r="M81" s="61"/>
    </row>
    <row r="82" spans="1:13" ht="20.65" customHeight="1">
      <c r="A82" s="12"/>
      <c r="B82" s="9" t="s">
        <v>50</v>
      </c>
      <c r="C82" s="18">
        <f>SUM(C79:C81)</f>
        <v>2807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326</v>
      </c>
      <c r="D85" s="19">
        <f>C85/C89</f>
        <v>9.9058037070799146E-2</v>
      </c>
      <c r="E85" s="60"/>
      <c r="F85" s="61"/>
      <c r="G85" s="61"/>
      <c r="H85" s="61"/>
      <c r="I85" s="61"/>
      <c r="J85" s="61"/>
      <c r="K85" s="61"/>
      <c r="L85" s="61"/>
      <c r="M85" s="61"/>
    </row>
    <row r="86" spans="1:13" ht="20.65" customHeight="1">
      <c r="A86" s="12"/>
      <c r="B86" s="9" t="s">
        <v>342</v>
      </c>
      <c r="C86" s="18">
        <v>1792</v>
      </c>
      <c r="D86" s="19">
        <f>C86/C89</f>
        <v>0.54451534487997566</v>
      </c>
      <c r="E86" s="60"/>
      <c r="F86" s="61"/>
      <c r="G86" s="61"/>
      <c r="H86" s="61"/>
      <c r="I86" s="61"/>
      <c r="J86" s="61"/>
      <c r="K86" s="61"/>
      <c r="L86" s="61"/>
      <c r="M86" s="61"/>
    </row>
    <row r="87" spans="1:13" ht="20.65" customHeight="1">
      <c r="A87" s="12"/>
      <c r="B87" s="9" t="s">
        <v>344</v>
      </c>
      <c r="C87" s="18">
        <v>368</v>
      </c>
      <c r="D87" s="19">
        <f>C87/C89</f>
        <v>0.11182011546642358</v>
      </c>
      <c r="E87" s="60"/>
      <c r="F87" s="61"/>
      <c r="G87" s="61"/>
      <c r="H87" s="61"/>
      <c r="I87" s="61"/>
      <c r="J87" s="61"/>
      <c r="K87" s="61"/>
      <c r="L87" s="61"/>
      <c r="M87" s="61"/>
    </row>
    <row r="88" spans="1:13" ht="20.65" customHeight="1">
      <c r="A88" s="12"/>
      <c r="B88" s="9" t="s">
        <v>346</v>
      </c>
      <c r="C88" s="18">
        <v>805</v>
      </c>
      <c r="D88" s="19">
        <f>C88/C89</f>
        <v>0.24460650258280159</v>
      </c>
      <c r="E88" s="60"/>
      <c r="F88" s="61"/>
      <c r="G88" s="61"/>
      <c r="H88" s="61"/>
      <c r="I88" s="61"/>
      <c r="J88" s="61"/>
      <c r="K88" s="61"/>
      <c r="L88" s="61"/>
      <c r="M88" s="61"/>
    </row>
    <row r="89" spans="1:13" ht="20.65" customHeight="1">
      <c r="A89" s="12"/>
      <c r="B89" s="9" t="s">
        <v>50</v>
      </c>
      <c r="C89" s="18">
        <f>SUM(C85:C88)</f>
        <v>3291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1437</v>
      </c>
      <c r="D92" s="19">
        <f>C92/C94</f>
        <v>0.55015313935681465</v>
      </c>
      <c r="E92" s="60"/>
      <c r="F92" s="61"/>
      <c r="G92" s="61"/>
      <c r="H92" s="61"/>
      <c r="I92" s="61"/>
      <c r="J92" s="61"/>
      <c r="K92" s="61"/>
      <c r="L92" s="61"/>
      <c r="M92" s="61"/>
    </row>
    <row r="93" spans="1:13" ht="20.65" customHeight="1">
      <c r="A93" s="12"/>
      <c r="B93" s="9" t="s">
        <v>355</v>
      </c>
      <c r="C93" s="18">
        <v>1175</v>
      </c>
      <c r="D93" s="19">
        <f>C93/C94</f>
        <v>0.4498468606431853</v>
      </c>
      <c r="E93" s="60"/>
      <c r="F93" s="61"/>
      <c r="G93" s="61"/>
      <c r="H93" s="61"/>
      <c r="I93" s="61"/>
      <c r="J93" s="61"/>
      <c r="K93" s="61"/>
      <c r="L93" s="61"/>
      <c r="M93" s="61"/>
    </row>
    <row r="94" spans="1:13" ht="20.65" customHeight="1">
      <c r="A94" s="12"/>
      <c r="B94" s="9" t="s">
        <v>50</v>
      </c>
      <c r="C94" s="18">
        <f>SUM(C92:C93)</f>
        <v>2612</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1836</v>
      </c>
      <c r="D97" s="19">
        <f>C97/C99</f>
        <v>0.71190383869716944</v>
      </c>
      <c r="E97" s="60"/>
      <c r="F97" s="61"/>
      <c r="G97" s="61"/>
      <c r="H97" s="61"/>
      <c r="I97" s="61"/>
      <c r="J97" s="61"/>
      <c r="K97" s="61"/>
      <c r="L97" s="61"/>
      <c r="M97" s="61"/>
    </row>
    <row r="98" spans="1:13" ht="20.65" customHeight="1">
      <c r="A98" s="12"/>
      <c r="B98" s="9" t="s">
        <v>364</v>
      </c>
      <c r="C98" s="18">
        <v>743</v>
      </c>
      <c r="D98" s="19">
        <f>C98/C99</f>
        <v>0.28809616130283056</v>
      </c>
      <c r="E98" s="60"/>
      <c r="F98" s="61"/>
      <c r="G98" s="61"/>
      <c r="H98" s="61"/>
      <c r="I98" s="61"/>
      <c r="J98" s="61"/>
      <c r="K98" s="61"/>
      <c r="L98" s="61"/>
      <c r="M98" s="61"/>
    </row>
    <row r="99" spans="1:13" ht="20.65" customHeight="1">
      <c r="A99" s="12"/>
      <c r="B99" s="9" t="s">
        <v>50</v>
      </c>
      <c r="C99" s="18">
        <f>SUM(C97:C98)</f>
        <v>2579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7"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542</v>
      </c>
      <c r="K3" s="9" t="s">
        <v>16</v>
      </c>
      <c r="L3" s="9" t="s">
        <v>17</v>
      </c>
      <c r="M3" s="57"/>
    </row>
    <row r="4" spans="1:13" ht="20.65" customHeight="1">
      <c r="A4" s="12"/>
      <c r="B4" s="9" t="s">
        <v>27</v>
      </c>
      <c r="C4" s="18">
        <v>1260</v>
      </c>
      <c r="D4" s="19">
        <f>C4/C9</f>
        <v>0.14237288135593221</v>
      </c>
      <c r="E4" s="59"/>
      <c r="F4" s="9" t="s">
        <v>28</v>
      </c>
      <c r="G4" s="18">
        <v>179</v>
      </c>
      <c r="H4" s="19">
        <f>G4/G9</f>
        <v>2.0212285456187896E-2</v>
      </c>
      <c r="I4" s="59"/>
      <c r="J4" s="9" t="s">
        <v>654</v>
      </c>
      <c r="K4" s="18">
        <v>3821</v>
      </c>
      <c r="L4" s="19">
        <f>K4/K6</f>
        <v>0.43504497324376634</v>
      </c>
      <c r="M4" s="60"/>
    </row>
    <row r="5" spans="1:13" ht="20.65" customHeight="1">
      <c r="A5" s="12"/>
      <c r="B5" s="9" t="s">
        <v>37</v>
      </c>
      <c r="C5" s="18">
        <v>1190</v>
      </c>
      <c r="D5" s="19">
        <f>C5/C9</f>
        <v>0.13446327683615819</v>
      </c>
      <c r="E5" s="59"/>
      <c r="F5" s="9" t="s">
        <v>38</v>
      </c>
      <c r="G5" s="18">
        <v>1385</v>
      </c>
      <c r="H5" s="19">
        <f>G5/G9</f>
        <v>0.15639114724480579</v>
      </c>
      <c r="I5" s="59"/>
      <c r="J5" s="9" t="s">
        <v>655</v>
      </c>
      <c r="K5" s="18">
        <v>4962</v>
      </c>
      <c r="L5" s="19">
        <f>K5/K6</f>
        <v>0.56495502675623366</v>
      </c>
      <c r="M5" s="60"/>
    </row>
    <row r="6" spans="1:13" ht="20.65" customHeight="1">
      <c r="A6" s="12"/>
      <c r="B6" s="9" t="s">
        <v>47</v>
      </c>
      <c r="C6" s="18">
        <v>152</v>
      </c>
      <c r="D6" s="19">
        <f>C6/C9</f>
        <v>1.7175141242937852E-2</v>
      </c>
      <c r="E6" s="59"/>
      <c r="F6" s="9" t="s">
        <v>48</v>
      </c>
      <c r="G6" s="18">
        <v>565</v>
      </c>
      <c r="H6" s="19">
        <f>G6/G9</f>
        <v>6.3798554652213194E-2</v>
      </c>
      <c r="I6" s="59"/>
      <c r="J6" s="9" t="s">
        <v>50</v>
      </c>
      <c r="K6" s="18">
        <f>SUM(K4:K5)</f>
        <v>8783</v>
      </c>
      <c r="L6" s="19">
        <f>SUM(L4:L5)</f>
        <v>1</v>
      </c>
      <c r="M6" s="60"/>
    </row>
    <row r="7" spans="1:13" ht="20.65" customHeight="1">
      <c r="A7" s="12"/>
      <c r="B7" s="9" t="s">
        <v>52</v>
      </c>
      <c r="C7" s="18">
        <v>6169</v>
      </c>
      <c r="D7" s="19">
        <f>C7/C9</f>
        <v>0.69706214689265533</v>
      </c>
      <c r="E7" s="59"/>
      <c r="F7" s="9" t="s">
        <v>53</v>
      </c>
      <c r="G7" s="18">
        <v>4471</v>
      </c>
      <c r="H7" s="19">
        <f>G7/G9</f>
        <v>0.50485546522131886</v>
      </c>
      <c r="I7" s="60"/>
      <c r="J7" s="63"/>
      <c r="K7" s="63"/>
      <c r="L7" s="63"/>
      <c r="M7" s="61"/>
    </row>
    <row r="8" spans="1:13" ht="20.65" customHeight="1">
      <c r="A8" s="12"/>
      <c r="B8" s="9" t="s">
        <v>55</v>
      </c>
      <c r="C8" s="18">
        <v>79</v>
      </c>
      <c r="D8" s="19">
        <f>C8/C9</f>
        <v>8.9265536723163834E-3</v>
      </c>
      <c r="E8" s="59"/>
      <c r="F8" s="9" t="s">
        <v>56</v>
      </c>
      <c r="G8" s="18">
        <v>2256</v>
      </c>
      <c r="H8" s="19">
        <f>G8/G9</f>
        <v>0.25474254742547425</v>
      </c>
      <c r="I8" s="59"/>
      <c r="J8" s="9" t="s">
        <v>514</v>
      </c>
      <c r="K8" s="9" t="s">
        <v>16</v>
      </c>
      <c r="L8" s="9" t="s">
        <v>17</v>
      </c>
      <c r="M8" s="60"/>
    </row>
    <row r="9" spans="1:13" ht="20.65" customHeight="1">
      <c r="A9" s="12"/>
      <c r="B9" s="9" t="s">
        <v>50</v>
      </c>
      <c r="C9" s="18">
        <f>SUM(C4:C8)</f>
        <v>8850</v>
      </c>
      <c r="D9" s="19">
        <f>SUM(D4:D8)</f>
        <v>1</v>
      </c>
      <c r="E9" s="59"/>
      <c r="F9" s="9" t="s">
        <v>50</v>
      </c>
      <c r="G9" s="18">
        <f>SUM(G4:G8)</f>
        <v>8856</v>
      </c>
      <c r="H9" s="19">
        <f>SUM(H4:H8)</f>
        <v>1</v>
      </c>
      <c r="I9" s="59"/>
      <c r="J9" s="9" t="s">
        <v>656</v>
      </c>
      <c r="K9" s="18">
        <v>3593</v>
      </c>
      <c r="L9" s="19">
        <f>K9/K11</f>
        <v>0.41925320886814471</v>
      </c>
      <c r="M9" s="60"/>
    </row>
    <row r="10" spans="1:13" ht="20.65" customHeight="1">
      <c r="A10" s="49"/>
      <c r="B10" s="62"/>
      <c r="C10" s="63"/>
      <c r="D10" s="63"/>
      <c r="E10" s="61"/>
      <c r="F10" s="63"/>
      <c r="G10" s="63"/>
      <c r="H10" s="63"/>
      <c r="I10" s="64"/>
      <c r="J10" s="9" t="s">
        <v>657</v>
      </c>
      <c r="K10" s="18">
        <v>4977</v>
      </c>
      <c r="L10" s="19">
        <f>K10/K11</f>
        <v>0.58074679113185534</v>
      </c>
      <c r="M10" s="60"/>
    </row>
    <row r="11" spans="1:13" ht="20.65" customHeight="1">
      <c r="A11" s="12"/>
      <c r="B11" s="9" t="s">
        <v>75</v>
      </c>
      <c r="C11" s="9" t="s">
        <v>16</v>
      </c>
      <c r="D11" s="9" t="s">
        <v>17</v>
      </c>
      <c r="E11" s="59"/>
      <c r="F11" s="9" t="s">
        <v>425</v>
      </c>
      <c r="G11" s="9" t="s">
        <v>16</v>
      </c>
      <c r="H11" s="9" t="s">
        <v>17</v>
      </c>
      <c r="I11" s="59"/>
      <c r="J11" s="9" t="s">
        <v>50</v>
      </c>
      <c r="K11" s="18">
        <f>SUM(K9:K10)</f>
        <v>8570</v>
      </c>
      <c r="L11" s="19">
        <f>SUM(L9:L10)</f>
        <v>1</v>
      </c>
      <c r="M11" s="60"/>
    </row>
    <row r="12" spans="1:13" ht="20.65" customHeight="1">
      <c r="A12" s="12"/>
      <c r="B12" s="9" t="s">
        <v>81</v>
      </c>
      <c r="C12" s="18">
        <v>2507</v>
      </c>
      <c r="D12" s="19">
        <f>C12/C15</f>
        <v>0.30274121482912691</v>
      </c>
      <c r="E12" s="59"/>
      <c r="F12" s="9" t="s">
        <v>426</v>
      </c>
      <c r="G12" s="18">
        <v>3490</v>
      </c>
      <c r="H12" s="19">
        <f>G12/G15</f>
        <v>0.45740498034076016</v>
      </c>
      <c r="I12" s="60"/>
      <c r="J12" s="65"/>
      <c r="K12" s="65"/>
      <c r="L12" s="65"/>
      <c r="M12" s="61"/>
    </row>
    <row r="13" spans="1:13" ht="32.65" customHeight="1">
      <c r="A13" s="12"/>
      <c r="B13" s="9" t="s">
        <v>85</v>
      </c>
      <c r="C13" s="18">
        <v>4631</v>
      </c>
      <c r="D13" s="19">
        <f>C13/C15</f>
        <v>0.5592319768143944</v>
      </c>
      <c r="E13" s="59"/>
      <c r="F13" s="9" t="s">
        <v>427</v>
      </c>
      <c r="G13" s="18">
        <v>2295</v>
      </c>
      <c r="H13" s="19">
        <f>G13/G15</f>
        <v>0.30078636959370902</v>
      </c>
      <c r="I13" s="60"/>
      <c r="J13" s="61"/>
      <c r="K13" s="61"/>
      <c r="L13" s="61"/>
      <c r="M13" s="61"/>
    </row>
    <row r="14" spans="1:13" ht="20.65" customHeight="1">
      <c r="A14" s="12"/>
      <c r="B14" s="9" t="s">
        <v>90</v>
      </c>
      <c r="C14" s="18">
        <v>1143</v>
      </c>
      <c r="D14" s="19">
        <f>C14/C15</f>
        <v>0.13802680835647868</v>
      </c>
      <c r="E14" s="59"/>
      <c r="F14" s="9" t="s">
        <v>429</v>
      </c>
      <c r="G14" s="18">
        <v>1845</v>
      </c>
      <c r="H14" s="19">
        <f>G14/G15</f>
        <v>0.24180865006553079</v>
      </c>
      <c r="I14" s="60"/>
      <c r="J14" s="61"/>
      <c r="K14" s="61"/>
      <c r="L14" s="61"/>
      <c r="M14" s="61"/>
    </row>
    <row r="15" spans="1:13" ht="20.65" customHeight="1">
      <c r="A15" s="12"/>
      <c r="B15" s="9" t="s">
        <v>50</v>
      </c>
      <c r="C15" s="18">
        <f>SUM(C12:C14)</f>
        <v>8281</v>
      </c>
      <c r="D15" s="19">
        <f>SUM(D12:D14)</f>
        <v>1</v>
      </c>
      <c r="E15" s="59"/>
      <c r="F15" s="9" t="s">
        <v>50</v>
      </c>
      <c r="G15" s="18">
        <f>SUM(G12:G14)</f>
        <v>7630</v>
      </c>
      <c r="H15" s="19">
        <f>SUM(H12:H14)</f>
        <v>1</v>
      </c>
      <c r="I15" s="60"/>
      <c r="J15" s="61"/>
      <c r="K15" s="61"/>
      <c r="L15" s="61"/>
      <c r="M15" s="61"/>
    </row>
    <row r="16" spans="1:13" ht="20.65" customHeight="1">
      <c r="A16" s="49"/>
      <c r="B16" s="62"/>
      <c r="C16" s="63"/>
      <c r="D16" s="63"/>
      <c r="E16" s="61"/>
      <c r="F16" s="63"/>
      <c r="G16" s="63"/>
      <c r="H16" s="63"/>
      <c r="I16" s="61"/>
      <c r="J16" s="61"/>
      <c r="K16" s="61"/>
      <c r="L16" s="61"/>
      <c r="M16" s="61"/>
    </row>
    <row r="17" spans="1:13" ht="20.65" customHeight="1">
      <c r="A17" s="12"/>
      <c r="B17" s="9" t="s">
        <v>108</v>
      </c>
      <c r="C17" s="9" t="s">
        <v>16</v>
      </c>
      <c r="D17" s="9" t="s">
        <v>17</v>
      </c>
      <c r="E17" s="59"/>
      <c r="F17" s="9" t="s">
        <v>19</v>
      </c>
      <c r="G17" s="9" t="s">
        <v>16</v>
      </c>
      <c r="H17" s="9" t="s">
        <v>17</v>
      </c>
      <c r="I17" s="60"/>
      <c r="J17" s="61"/>
      <c r="K17" s="61"/>
      <c r="L17" s="61"/>
      <c r="M17" s="61"/>
    </row>
    <row r="18" spans="1:13" ht="20.65" customHeight="1">
      <c r="A18" s="12"/>
      <c r="B18" s="9" t="s">
        <v>111</v>
      </c>
      <c r="C18" s="18">
        <v>1428</v>
      </c>
      <c r="D18" s="19">
        <f>C18/C22</f>
        <v>0.17242212026080656</v>
      </c>
      <c r="E18" s="59"/>
      <c r="F18" s="9" t="s">
        <v>29</v>
      </c>
      <c r="G18" s="18">
        <v>2069</v>
      </c>
      <c r="H18" s="19">
        <f>G18/G22</f>
        <v>0.31343735797606426</v>
      </c>
      <c r="I18" s="60"/>
      <c r="J18" s="61"/>
      <c r="K18" s="61"/>
      <c r="L18" s="61"/>
      <c r="M18" s="61"/>
    </row>
    <row r="19" spans="1:13" ht="20.65" customHeight="1">
      <c r="A19" s="12"/>
      <c r="B19" s="9" t="s">
        <v>114</v>
      </c>
      <c r="C19" s="18">
        <v>4078</v>
      </c>
      <c r="D19" s="19">
        <f>C19/C22</f>
        <v>0.4923931417531997</v>
      </c>
      <c r="E19" s="59"/>
      <c r="F19" s="9" t="s">
        <v>39</v>
      </c>
      <c r="G19" s="18">
        <v>600</v>
      </c>
      <c r="H19" s="19">
        <f>G19/G22</f>
        <v>9.0895318891077104E-2</v>
      </c>
      <c r="I19" s="60"/>
      <c r="J19" s="61"/>
      <c r="K19" s="61"/>
      <c r="L19" s="61"/>
      <c r="M19" s="61"/>
    </row>
    <row r="20" spans="1:13" ht="20.65" customHeight="1">
      <c r="A20" s="12"/>
      <c r="B20" s="9" t="s">
        <v>120</v>
      </c>
      <c r="C20" s="18">
        <v>1452</v>
      </c>
      <c r="D20" s="19">
        <f>C20/C22</f>
        <v>0.17531997102149238</v>
      </c>
      <c r="E20" s="59"/>
      <c r="F20" s="9" t="s">
        <v>49</v>
      </c>
      <c r="G20" s="18">
        <v>1931</v>
      </c>
      <c r="H20" s="19">
        <f>G20/G22</f>
        <v>0.29253143463111647</v>
      </c>
      <c r="I20" s="60"/>
      <c r="J20" s="61"/>
      <c r="K20" s="61"/>
      <c r="L20" s="61"/>
      <c r="M20" s="61"/>
    </row>
    <row r="21" spans="1:13" ht="20.65" customHeight="1">
      <c r="A21" s="12"/>
      <c r="B21" s="9" t="s">
        <v>127</v>
      </c>
      <c r="C21" s="18">
        <v>1324</v>
      </c>
      <c r="D21" s="19">
        <f>C21/C22</f>
        <v>0.15986476696450133</v>
      </c>
      <c r="E21" s="59"/>
      <c r="F21" s="9" t="s">
        <v>54</v>
      </c>
      <c r="G21" s="18">
        <v>2001</v>
      </c>
      <c r="H21" s="19">
        <f>G21/G22</f>
        <v>0.30313588850174217</v>
      </c>
      <c r="I21" s="60"/>
      <c r="J21" s="61"/>
      <c r="K21" s="61"/>
      <c r="L21" s="61"/>
      <c r="M21" s="61"/>
    </row>
    <row r="22" spans="1:13" ht="20.65" customHeight="1">
      <c r="A22" s="12"/>
      <c r="B22" s="9" t="s">
        <v>50</v>
      </c>
      <c r="C22" s="18">
        <f>SUM(C18:C21)</f>
        <v>8282</v>
      </c>
      <c r="D22" s="19">
        <f>SUM(D18:D21)</f>
        <v>0.99999999999999989</v>
      </c>
      <c r="E22" s="59"/>
      <c r="F22" s="9" t="s">
        <v>50</v>
      </c>
      <c r="G22" s="18">
        <f>SUM(G18:G21)</f>
        <v>6601</v>
      </c>
      <c r="H22" s="19">
        <f>SUM(H18:H21)</f>
        <v>1</v>
      </c>
      <c r="I22" s="60"/>
      <c r="J22" s="61"/>
      <c r="K22" s="61"/>
      <c r="L22" s="61"/>
      <c r="M22" s="61"/>
    </row>
    <row r="23" spans="1:13" ht="20.65" customHeight="1">
      <c r="A23" s="49"/>
      <c r="B23" s="62"/>
      <c r="C23" s="63"/>
      <c r="D23" s="63"/>
      <c r="E23" s="61"/>
      <c r="F23" s="63"/>
      <c r="G23" s="63"/>
      <c r="H23" s="63"/>
      <c r="I23" s="61"/>
      <c r="J23" s="61"/>
      <c r="K23" s="61"/>
      <c r="L23" s="61"/>
      <c r="M23" s="61"/>
    </row>
    <row r="24" spans="1:13" ht="20.65" customHeight="1">
      <c r="A24" s="12"/>
      <c r="B24" s="9" t="s">
        <v>137</v>
      </c>
      <c r="C24" s="9" t="s">
        <v>16</v>
      </c>
      <c r="D24" s="9" t="s">
        <v>17</v>
      </c>
      <c r="E24" s="59"/>
      <c r="F24" s="9" t="s">
        <v>93</v>
      </c>
      <c r="G24" s="9" t="s">
        <v>16</v>
      </c>
      <c r="H24" s="9" t="s">
        <v>17</v>
      </c>
      <c r="I24" s="60"/>
      <c r="J24" s="61"/>
      <c r="K24" s="61"/>
      <c r="L24" s="61"/>
      <c r="M24" s="61"/>
    </row>
    <row r="25" spans="1:13" ht="32.65" customHeight="1">
      <c r="A25" s="12"/>
      <c r="B25" s="9" t="s">
        <v>142</v>
      </c>
      <c r="C25" s="18">
        <v>4608</v>
      </c>
      <c r="D25" s="19">
        <f>C25/C27</f>
        <v>0.59650485436893208</v>
      </c>
      <c r="E25" s="59"/>
      <c r="F25" s="9" t="s">
        <v>98</v>
      </c>
      <c r="G25" s="18">
        <v>4465</v>
      </c>
      <c r="H25" s="19">
        <f>G25/G27</f>
        <v>0.55486516714303469</v>
      </c>
      <c r="I25" s="60"/>
      <c r="J25" s="61"/>
      <c r="K25" s="61"/>
      <c r="L25" s="61"/>
      <c r="M25" s="61"/>
    </row>
    <row r="26" spans="1:13" ht="20.65" customHeight="1">
      <c r="A26" s="12"/>
      <c r="B26" s="9" t="s">
        <v>148</v>
      </c>
      <c r="C26" s="18">
        <v>3117</v>
      </c>
      <c r="D26" s="19">
        <f>C26/C27</f>
        <v>0.40349514563106798</v>
      </c>
      <c r="E26" s="59"/>
      <c r="F26" s="9" t="s">
        <v>105</v>
      </c>
      <c r="G26" s="18">
        <v>3582</v>
      </c>
      <c r="H26" s="19">
        <f>G26/G27</f>
        <v>0.44513483285696531</v>
      </c>
      <c r="I26" s="60"/>
      <c r="J26" s="61"/>
      <c r="K26" s="61"/>
      <c r="L26" s="61"/>
      <c r="M26" s="61"/>
    </row>
    <row r="27" spans="1:13" ht="20.65" customHeight="1">
      <c r="A27" s="12"/>
      <c r="B27" s="9" t="s">
        <v>50</v>
      </c>
      <c r="C27" s="18">
        <f>SUM(C25:C26)</f>
        <v>7725</v>
      </c>
      <c r="D27" s="19">
        <f>SUM(D25:D26)</f>
        <v>1</v>
      </c>
      <c r="E27" s="59"/>
      <c r="F27" s="9" t="s">
        <v>50</v>
      </c>
      <c r="G27" s="18">
        <f>SUM(G25:G26)</f>
        <v>8047</v>
      </c>
      <c r="H27" s="19">
        <f>SUM(H25:H26)</f>
        <v>1</v>
      </c>
      <c r="I27" s="60"/>
      <c r="J27" s="61"/>
      <c r="K27" s="61"/>
      <c r="L27" s="61"/>
      <c r="M27" s="61"/>
    </row>
    <row r="28" spans="1:13" ht="20.65" customHeight="1">
      <c r="A28" s="49"/>
      <c r="B28" s="62"/>
      <c r="C28" s="63"/>
      <c r="D28" s="63"/>
      <c r="E28" s="61"/>
      <c r="F28" s="63"/>
      <c r="G28" s="63"/>
      <c r="H28" s="63"/>
      <c r="I28" s="61"/>
      <c r="J28" s="61"/>
      <c r="K28" s="61"/>
      <c r="L28" s="61"/>
      <c r="M28" s="61"/>
    </row>
    <row r="29" spans="1:13" ht="32.65" customHeight="1">
      <c r="A29" s="12"/>
      <c r="B29" s="9" t="s">
        <v>158</v>
      </c>
      <c r="C29" s="9" t="s">
        <v>16</v>
      </c>
      <c r="D29" s="9" t="s">
        <v>17</v>
      </c>
      <c r="E29" s="59"/>
      <c r="F29" s="9" t="s">
        <v>145</v>
      </c>
      <c r="G29" s="9" t="s">
        <v>16</v>
      </c>
      <c r="H29" s="9" t="s">
        <v>17</v>
      </c>
      <c r="I29" s="60"/>
      <c r="J29" s="61"/>
      <c r="K29" s="61"/>
      <c r="L29" s="61"/>
      <c r="M29" s="61"/>
    </row>
    <row r="30" spans="1:13" ht="20.65" customHeight="1">
      <c r="A30" s="12"/>
      <c r="B30" s="9" t="s">
        <v>163</v>
      </c>
      <c r="C30" s="18">
        <v>2104</v>
      </c>
      <c r="D30" s="19">
        <f>C30/C33</f>
        <v>0.29373167667178557</v>
      </c>
      <c r="E30" s="59"/>
      <c r="F30" s="9" t="s">
        <v>152</v>
      </c>
      <c r="G30" s="18">
        <v>3168</v>
      </c>
      <c r="H30" s="19">
        <f>G30/G32</f>
        <v>0.38942839582052857</v>
      </c>
      <c r="I30" s="60"/>
      <c r="J30" s="61"/>
      <c r="K30" s="61"/>
      <c r="L30" s="61"/>
      <c r="M30" s="61"/>
    </row>
    <row r="31" spans="1:13" ht="20.65" customHeight="1">
      <c r="A31" s="12"/>
      <c r="B31" s="9" t="s">
        <v>169</v>
      </c>
      <c r="C31" s="18">
        <v>3911</v>
      </c>
      <c r="D31" s="19">
        <f>C31/C33</f>
        <v>0.5460002792126204</v>
      </c>
      <c r="E31" s="59"/>
      <c r="F31" s="9" t="s">
        <v>156</v>
      </c>
      <c r="G31" s="18">
        <v>4967</v>
      </c>
      <c r="H31" s="19">
        <f>G31/G32</f>
        <v>0.61057160417947143</v>
      </c>
      <c r="I31" s="60"/>
      <c r="J31" s="61"/>
      <c r="K31" s="61"/>
      <c r="L31" s="61"/>
      <c r="M31" s="61"/>
    </row>
    <row r="32" spans="1:13" ht="32.65" customHeight="1">
      <c r="A32" s="12"/>
      <c r="B32" s="9" t="s">
        <v>176</v>
      </c>
      <c r="C32" s="18">
        <v>1148</v>
      </c>
      <c r="D32" s="19">
        <f>C32/C33</f>
        <v>0.16026804411559403</v>
      </c>
      <c r="E32" s="59"/>
      <c r="F32" s="9" t="s">
        <v>50</v>
      </c>
      <c r="G32" s="18">
        <f>SUM(G30:G31)</f>
        <v>8135</v>
      </c>
      <c r="H32" s="19">
        <f>SUM(H30:H31)</f>
        <v>1</v>
      </c>
      <c r="I32" s="60"/>
      <c r="J32" s="61"/>
      <c r="K32" s="61"/>
      <c r="L32" s="61"/>
      <c r="M32" s="61"/>
    </row>
    <row r="33" spans="1:13" ht="20.65" customHeight="1">
      <c r="A33" s="12"/>
      <c r="B33" s="9" t="s">
        <v>50</v>
      </c>
      <c r="C33" s="18">
        <f>SUM(C30:C32)</f>
        <v>7163</v>
      </c>
      <c r="D33" s="19">
        <f>SUM(D30:D32)</f>
        <v>1</v>
      </c>
      <c r="E33" s="60"/>
      <c r="F33" s="65"/>
      <c r="G33" s="65"/>
      <c r="H33" s="65"/>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1540</v>
      </c>
      <c r="D36" s="19">
        <f>C36/C38</f>
        <v>0.23957685127566894</v>
      </c>
      <c r="E36" s="60"/>
      <c r="F36" s="61"/>
      <c r="G36" s="61"/>
      <c r="H36" s="61"/>
      <c r="I36" s="61"/>
      <c r="J36" s="61"/>
      <c r="K36" s="61"/>
      <c r="L36" s="61"/>
      <c r="M36" s="61"/>
    </row>
    <row r="37" spans="1:13" ht="20.65" customHeight="1">
      <c r="A37" s="12"/>
      <c r="B37" s="9" t="s">
        <v>199</v>
      </c>
      <c r="C37" s="18">
        <v>4888</v>
      </c>
      <c r="D37" s="19">
        <f>C37/C38</f>
        <v>0.76042314872433103</v>
      </c>
      <c r="E37" s="60"/>
      <c r="F37" s="61"/>
      <c r="G37" s="61"/>
      <c r="H37" s="61"/>
      <c r="I37" s="61"/>
      <c r="J37" s="61"/>
      <c r="K37" s="61"/>
      <c r="L37" s="61"/>
      <c r="M37" s="61"/>
    </row>
    <row r="38" spans="1:13" ht="20.65" customHeight="1">
      <c r="A38" s="12"/>
      <c r="B38" s="9" t="s">
        <v>50</v>
      </c>
      <c r="C38" s="18">
        <f>SUM(C36:C37)</f>
        <v>6428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2756</v>
      </c>
      <c r="D41" s="19">
        <f>C41/C44</f>
        <v>0.45047401111474339</v>
      </c>
      <c r="E41" s="60"/>
      <c r="F41" s="61"/>
      <c r="G41" s="61"/>
      <c r="H41" s="61"/>
      <c r="I41" s="61"/>
      <c r="J41" s="61"/>
      <c r="K41" s="61"/>
      <c r="L41" s="61"/>
      <c r="M41" s="61"/>
    </row>
    <row r="42" spans="1:13" ht="20.65" customHeight="1">
      <c r="A42" s="12"/>
      <c r="B42" s="9" t="s">
        <v>220</v>
      </c>
      <c r="C42" s="18">
        <v>1213</v>
      </c>
      <c r="D42" s="19">
        <f>C42/C44</f>
        <v>0.19826740764955869</v>
      </c>
      <c r="E42" s="60"/>
      <c r="F42" s="61"/>
      <c r="G42" s="61"/>
      <c r="H42" s="61"/>
      <c r="I42" s="61"/>
      <c r="J42" s="61"/>
      <c r="K42" s="61"/>
      <c r="L42" s="61"/>
      <c r="M42" s="61"/>
    </row>
    <row r="43" spans="1:13" ht="32.65" customHeight="1">
      <c r="A43" s="12"/>
      <c r="B43" s="9" t="s">
        <v>224</v>
      </c>
      <c r="C43" s="18">
        <v>2149</v>
      </c>
      <c r="D43" s="19">
        <f>C43/C44</f>
        <v>0.35125858123569792</v>
      </c>
      <c r="E43" s="60"/>
      <c r="F43" s="61"/>
      <c r="G43" s="61"/>
      <c r="H43" s="61"/>
      <c r="I43" s="61"/>
      <c r="J43" s="61"/>
      <c r="K43" s="61"/>
      <c r="L43" s="61"/>
      <c r="M43" s="61"/>
    </row>
    <row r="44" spans="1:13" ht="20.65" customHeight="1">
      <c r="A44" s="12"/>
      <c r="B44" s="9" t="s">
        <v>50</v>
      </c>
      <c r="C44" s="18">
        <f>SUM(C41:C43)</f>
        <v>6118</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3420</v>
      </c>
      <c r="D47" s="19">
        <f>C47/C49</f>
        <v>0.56491575817641226</v>
      </c>
      <c r="E47" s="60"/>
      <c r="F47" s="61"/>
      <c r="G47" s="61"/>
      <c r="H47" s="61"/>
      <c r="I47" s="61"/>
      <c r="J47" s="61"/>
      <c r="K47" s="61"/>
      <c r="L47" s="61"/>
      <c r="M47" s="61"/>
    </row>
    <row r="48" spans="1:13" ht="32.65" customHeight="1">
      <c r="A48" s="12"/>
      <c r="B48" s="9" t="s">
        <v>241</v>
      </c>
      <c r="C48" s="18">
        <v>2634</v>
      </c>
      <c r="D48" s="19">
        <f>C48/C49</f>
        <v>0.43508424182358774</v>
      </c>
      <c r="E48" s="60"/>
      <c r="F48" s="61"/>
      <c r="G48" s="61"/>
      <c r="H48" s="61"/>
      <c r="I48" s="61"/>
      <c r="J48" s="61"/>
      <c r="K48" s="61"/>
      <c r="L48" s="61"/>
      <c r="M48" s="61"/>
    </row>
    <row r="49" spans="1:13" ht="20.65" customHeight="1">
      <c r="A49" s="12"/>
      <c r="B49" s="9" t="s">
        <v>50</v>
      </c>
      <c r="C49" s="18">
        <f>SUM(C47:C48)</f>
        <v>6054</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3902</v>
      </c>
      <c r="D52" s="19">
        <f>C52/C54</f>
        <v>0.64935929439174567</v>
      </c>
      <c r="E52" s="60"/>
      <c r="F52" s="61"/>
      <c r="G52" s="61"/>
      <c r="H52" s="61"/>
      <c r="I52" s="61"/>
      <c r="J52" s="61"/>
      <c r="K52" s="61"/>
      <c r="L52" s="61"/>
      <c r="M52" s="61"/>
    </row>
    <row r="53" spans="1:13" ht="20.65" customHeight="1">
      <c r="A53" s="12"/>
      <c r="B53" s="9" t="s">
        <v>259</v>
      </c>
      <c r="C53" s="18">
        <v>2107</v>
      </c>
      <c r="D53" s="19">
        <f>C53/C54</f>
        <v>0.35064070560825428</v>
      </c>
      <c r="E53" s="60"/>
      <c r="F53" s="61"/>
      <c r="G53" s="61"/>
      <c r="H53" s="61"/>
      <c r="I53" s="61"/>
      <c r="J53" s="61"/>
      <c r="K53" s="61"/>
      <c r="L53" s="61"/>
      <c r="M53" s="61"/>
    </row>
    <row r="54" spans="1:13" ht="20.65" customHeight="1">
      <c r="A54" s="12"/>
      <c r="B54" s="9" t="s">
        <v>50</v>
      </c>
      <c r="C54" s="18">
        <f>SUM(C52:C53)</f>
        <v>6009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2729</v>
      </c>
      <c r="D57" s="19">
        <f>C57/C60</f>
        <v>0.44973632168754119</v>
      </c>
      <c r="E57" s="60"/>
      <c r="F57" s="61"/>
      <c r="G57" s="61"/>
      <c r="H57" s="61"/>
      <c r="I57" s="61"/>
      <c r="J57" s="61"/>
      <c r="K57" s="61"/>
      <c r="L57" s="61"/>
      <c r="M57" s="61"/>
    </row>
    <row r="58" spans="1:13" ht="20.65" customHeight="1">
      <c r="A58" s="12"/>
      <c r="B58" s="9" t="s">
        <v>274</v>
      </c>
      <c r="C58" s="18">
        <v>2262</v>
      </c>
      <c r="D58" s="19">
        <f>C58/C60</f>
        <v>0.37277521423862886</v>
      </c>
      <c r="E58" s="60"/>
      <c r="F58" s="61"/>
      <c r="G58" s="61"/>
      <c r="H58" s="61"/>
      <c r="I58" s="61"/>
      <c r="J58" s="61"/>
      <c r="K58" s="61"/>
      <c r="L58" s="61"/>
      <c r="M58" s="61"/>
    </row>
    <row r="59" spans="1:13" ht="20.65" customHeight="1">
      <c r="A59" s="12"/>
      <c r="B59" s="9" t="s">
        <v>278</v>
      </c>
      <c r="C59" s="18">
        <v>1077</v>
      </c>
      <c r="D59" s="19">
        <f>C59/C60</f>
        <v>0.17748846407382993</v>
      </c>
      <c r="E59" s="60"/>
      <c r="F59" s="61"/>
      <c r="G59" s="61"/>
      <c r="H59" s="61"/>
      <c r="I59" s="61"/>
      <c r="J59" s="61"/>
      <c r="K59" s="61"/>
      <c r="L59" s="61"/>
      <c r="M59" s="61"/>
    </row>
    <row r="60" spans="1:13" ht="20.65" customHeight="1">
      <c r="A60" s="12"/>
      <c r="B60" s="9" t="s">
        <v>50</v>
      </c>
      <c r="C60" s="18">
        <f>SUM(C57:C59)</f>
        <v>6068</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2508</v>
      </c>
      <c r="D63" s="19">
        <f>C63/C65</f>
        <v>0.41427155599603566</v>
      </c>
      <c r="E63" s="60"/>
      <c r="F63" s="61"/>
      <c r="G63" s="61"/>
      <c r="H63" s="61"/>
      <c r="I63" s="61"/>
      <c r="J63" s="61"/>
      <c r="K63" s="61"/>
      <c r="L63" s="61"/>
      <c r="M63" s="61"/>
    </row>
    <row r="64" spans="1:13" ht="20.65" customHeight="1">
      <c r="A64" s="12"/>
      <c r="B64" s="9" t="s">
        <v>295</v>
      </c>
      <c r="C64" s="18">
        <v>3546</v>
      </c>
      <c r="D64" s="19">
        <f>C64/C65</f>
        <v>0.58572844400396429</v>
      </c>
      <c r="E64" s="60"/>
      <c r="F64" s="61"/>
      <c r="G64" s="61"/>
      <c r="H64" s="61"/>
      <c r="I64" s="61"/>
      <c r="J64" s="61"/>
      <c r="K64" s="61"/>
      <c r="L64" s="61"/>
      <c r="M64" s="61"/>
    </row>
    <row r="65" spans="1:13" ht="20.65" customHeight="1">
      <c r="A65" s="12"/>
      <c r="B65" s="9" t="s">
        <v>50</v>
      </c>
      <c r="C65" s="18">
        <f>SUM(C63:C64)</f>
        <v>6054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2157</v>
      </c>
      <c r="D68" s="19">
        <f>C68/C70</f>
        <v>0.3024397083567022</v>
      </c>
      <c r="E68" s="60"/>
      <c r="F68" s="61"/>
      <c r="G68" s="61"/>
      <c r="H68" s="61"/>
      <c r="I68" s="61"/>
      <c r="J68" s="61"/>
      <c r="K68" s="61"/>
      <c r="L68" s="61"/>
      <c r="M68" s="61"/>
    </row>
    <row r="69" spans="1:13" ht="20.65" customHeight="1">
      <c r="A69" s="12"/>
      <c r="B69" s="9" t="s">
        <v>309</v>
      </c>
      <c r="C69" s="18">
        <v>4975</v>
      </c>
      <c r="D69" s="19">
        <f>C69/C70</f>
        <v>0.6975602916432978</v>
      </c>
      <c r="E69" s="60"/>
      <c r="F69" s="61"/>
      <c r="G69" s="61"/>
      <c r="H69" s="61"/>
      <c r="I69" s="61"/>
      <c r="J69" s="61"/>
      <c r="K69" s="61"/>
      <c r="L69" s="61"/>
      <c r="M69" s="61"/>
    </row>
    <row r="70" spans="1:13" ht="20.65" customHeight="1">
      <c r="A70" s="12"/>
      <c r="B70" s="9" t="s">
        <v>50</v>
      </c>
      <c r="C70" s="18">
        <f>SUM(C68:C69)</f>
        <v>7132</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1139</v>
      </c>
      <c r="D73" s="19">
        <f>C73/C76</f>
        <v>0.16564863292611984</v>
      </c>
      <c r="E73" s="60"/>
      <c r="F73" s="61"/>
      <c r="G73" s="61"/>
      <c r="H73" s="61"/>
      <c r="I73" s="61"/>
      <c r="J73" s="61"/>
      <c r="K73" s="61"/>
      <c r="L73" s="61"/>
      <c r="M73" s="61"/>
    </row>
    <row r="74" spans="1:13" ht="20.65" customHeight="1">
      <c r="A74" s="12"/>
      <c r="B74" s="9" t="s">
        <v>321</v>
      </c>
      <c r="C74" s="18">
        <v>1318</v>
      </c>
      <c r="D74" s="19">
        <f>C74/C76</f>
        <v>0.19168121000581734</v>
      </c>
      <c r="E74" s="60"/>
      <c r="F74" s="61"/>
      <c r="G74" s="61"/>
      <c r="H74" s="61"/>
      <c r="I74" s="61"/>
      <c r="J74" s="61"/>
      <c r="K74" s="61"/>
      <c r="L74" s="61"/>
      <c r="M74" s="61"/>
    </row>
    <row r="75" spans="1:13" ht="20.65" customHeight="1">
      <c r="A75" s="12"/>
      <c r="B75" s="9" t="s">
        <v>323</v>
      </c>
      <c r="C75" s="18">
        <v>4419</v>
      </c>
      <c r="D75" s="19">
        <f>C75/C76</f>
        <v>0.64267015706806285</v>
      </c>
      <c r="E75" s="60"/>
      <c r="F75" s="61"/>
      <c r="G75" s="61"/>
      <c r="H75" s="61"/>
      <c r="I75" s="61"/>
      <c r="J75" s="61"/>
      <c r="K75" s="61"/>
      <c r="L75" s="61"/>
      <c r="M75" s="61"/>
    </row>
    <row r="76" spans="1:13" ht="20.65" customHeight="1">
      <c r="A76" s="12"/>
      <c r="B76" s="9" t="s">
        <v>50</v>
      </c>
      <c r="C76" s="18">
        <f>SUM(C73:C75)</f>
        <v>6876</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1951</v>
      </c>
      <c r="D79" s="19">
        <f>C79/C82</f>
        <v>0.27040887040887041</v>
      </c>
      <c r="E79" s="60"/>
      <c r="F79" s="61"/>
      <c r="G79" s="61"/>
      <c r="H79" s="61"/>
      <c r="I79" s="61"/>
      <c r="J79" s="61"/>
      <c r="K79" s="61"/>
      <c r="L79" s="61"/>
      <c r="M79" s="61"/>
    </row>
    <row r="80" spans="1:13" ht="20.65" customHeight="1">
      <c r="A80" s="12"/>
      <c r="B80" s="9" t="s">
        <v>332</v>
      </c>
      <c r="C80" s="18">
        <v>801</v>
      </c>
      <c r="D80" s="19">
        <f>C80/C82</f>
        <v>0.11101871101871102</v>
      </c>
      <c r="E80" s="60"/>
      <c r="F80" s="61"/>
      <c r="G80" s="61"/>
      <c r="H80" s="61"/>
      <c r="I80" s="61"/>
      <c r="J80" s="61"/>
      <c r="K80" s="61"/>
      <c r="L80" s="61"/>
      <c r="M80" s="61"/>
    </row>
    <row r="81" spans="1:13" ht="20.65" customHeight="1">
      <c r="A81" s="12"/>
      <c r="B81" s="9" t="s">
        <v>333</v>
      </c>
      <c r="C81" s="18">
        <v>4463</v>
      </c>
      <c r="D81" s="19">
        <f>C81/C82</f>
        <v>0.61857241857241863</v>
      </c>
      <c r="E81" s="60"/>
      <c r="F81" s="61"/>
      <c r="G81" s="61"/>
      <c r="H81" s="61"/>
      <c r="I81" s="61"/>
      <c r="J81" s="61"/>
      <c r="K81" s="61"/>
      <c r="L81" s="61"/>
      <c r="M81" s="61"/>
    </row>
    <row r="82" spans="1:13" ht="20.65" customHeight="1">
      <c r="A82" s="12"/>
      <c r="B82" s="9" t="s">
        <v>50</v>
      </c>
      <c r="C82" s="18">
        <f>SUM(C79:C81)</f>
        <v>7215</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883</v>
      </c>
      <c r="D85" s="19">
        <f>C85/C89</f>
        <v>0.12985294117647059</v>
      </c>
      <c r="E85" s="60"/>
      <c r="F85" s="61"/>
      <c r="G85" s="61"/>
      <c r="H85" s="61"/>
      <c r="I85" s="61"/>
      <c r="J85" s="61"/>
      <c r="K85" s="61"/>
      <c r="L85" s="61"/>
      <c r="M85" s="61"/>
    </row>
    <row r="86" spans="1:13" ht="20.65" customHeight="1">
      <c r="A86" s="12"/>
      <c r="B86" s="9" t="s">
        <v>342</v>
      </c>
      <c r="C86" s="18">
        <v>2687</v>
      </c>
      <c r="D86" s="19">
        <f>C86/C89</f>
        <v>0.39514705882352941</v>
      </c>
      <c r="E86" s="60"/>
      <c r="F86" s="61"/>
      <c r="G86" s="61"/>
      <c r="H86" s="61"/>
      <c r="I86" s="61"/>
      <c r="J86" s="61"/>
      <c r="K86" s="61"/>
      <c r="L86" s="61"/>
      <c r="M86" s="61"/>
    </row>
    <row r="87" spans="1:13" ht="20.65" customHeight="1">
      <c r="A87" s="12"/>
      <c r="B87" s="9" t="s">
        <v>344</v>
      </c>
      <c r="C87" s="18">
        <v>1204</v>
      </c>
      <c r="D87" s="19">
        <f>C87/C89</f>
        <v>0.17705882352941177</v>
      </c>
      <c r="E87" s="60"/>
      <c r="F87" s="61"/>
      <c r="G87" s="61"/>
      <c r="H87" s="61"/>
      <c r="I87" s="61"/>
      <c r="J87" s="61"/>
      <c r="K87" s="61"/>
      <c r="L87" s="61"/>
      <c r="M87" s="61"/>
    </row>
    <row r="88" spans="1:13" ht="20.65" customHeight="1">
      <c r="A88" s="12"/>
      <c r="B88" s="9" t="s">
        <v>346</v>
      </c>
      <c r="C88" s="18">
        <v>2026</v>
      </c>
      <c r="D88" s="19">
        <f>C88/C89</f>
        <v>0.29794117647058821</v>
      </c>
      <c r="E88" s="60"/>
      <c r="F88" s="61"/>
      <c r="G88" s="61"/>
      <c r="H88" s="61"/>
      <c r="I88" s="61"/>
      <c r="J88" s="61"/>
      <c r="K88" s="61"/>
      <c r="L88" s="61"/>
      <c r="M88" s="61"/>
    </row>
    <row r="89" spans="1:13" ht="20.65" customHeight="1">
      <c r="A89" s="12"/>
      <c r="B89" s="9" t="s">
        <v>50</v>
      </c>
      <c r="C89" s="18">
        <f>SUM(C85:C88)</f>
        <v>6800</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3645</v>
      </c>
      <c r="D92" s="19">
        <f>C92/C94</f>
        <v>0.57528409090909094</v>
      </c>
      <c r="E92" s="60"/>
      <c r="F92" s="61"/>
      <c r="G92" s="61"/>
      <c r="H92" s="61"/>
      <c r="I92" s="61"/>
      <c r="J92" s="61"/>
      <c r="K92" s="61"/>
      <c r="L92" s="61"/>
      <c r="M92" s="61"/>
    </row>
    <row r="93" spans="1:13" ht="20.65" customHeight="1">
      <c r="A93" s="12"/>
      <c r="B93" s="9" t="s">
        <v>355</v>
      </c>
      <c r="C93" s="18">
        <v>2691</v>
      </c>
      <c r="D93" s="19">
        <f>C93/C94</f>
        <v>0.42471590909090912</v>
      </c>
      <c r="E93" s="60"/>
      <c r="F93" s="61"/>
      <c r="G93" s="61"/>
      <c r="H93" s="61"/>
      <c r="I93" s="61"/>
      <c r="J93" s="61"/>
      <c r="K93" s="61"/>
      <c r="L93" s="61"/>
      <c r="M93" s="61"/>
    </row>
    <row r="94" spans="1:13" ht="20.65" customHeight="1">
      <c r="A94" s="12"/>
      <c r="B94" s="9" t="s">
        <v>50</v>
      </c>
      <c r="C94" s="18">
        <f>SUM(C92:C93)</f>
        <v>6336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4396</v>
      </c>
      <c r="D97" s="19">
        <f>C97/C99</f>
        <v>0.70291013751199227</v>
      </c>
      <c r="E97" s="60"/>
      <c r="F97" s="61"/>
      <c r="G97" s="61"/>
      <c r="H97" s="61"/>
      <c r="I97" s="61"/>
      <c r="J97" s="61"/>
      <c r="K97" s="61"/>
      <c r="L97" s="61"/>
      <c r="M97" s="61"/>
    </row>
    <row r="98" spans="1:13" ht="20.65" customHeight="1">
      <c r="A98" s="12"/>
      <c r="B98" s="9" t="s">
        <v>364</v>
      </c>
      <c r="C98" s="18">
        <v>1858</v>
      </c>
      <c r="D98" s="19">
        <f>C98/C99</f>
        <v>0.29708986248800767</v>
      </c>
      <c r="E98" s="60"/>
      <c r="F98" s="61"/>
      <c r="G98" s="61"/>
      <c r="H98" s="61"/>
      <c r="I98" s="61"/>
      <c r="J98" s="61"/>
      <c r="K98" s="61"/>
      <c r="L98" s="61"/>
      <c r="M98" s="61"/>
    </row>
    <row r="99" spans="1:13" ht="20.65" customHeight="1">
      <c r="A99" s="12"/>
      <c r="B99" s="9" t="s">
        <v>50</v>
      </c>
      <c r="C99" s="18">
        <f>SUM(C97:C98)</f>
        <v>6254</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88"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89" t="s">
        <v>15</v>
      </c>
      <c r="C3" s="9" t="s">
        <v>16</v>
      </c>
      <c r="D3" s="9" t="s">
        <v>17</v>
      </c>
      <c r="E3" s="56"/>
      <c r="F3" s="9" t="s">
        <v>76</v>
      </c>
      <c r="G3" s="9" t="s">
        <v>16</v>
      </c>
      <c r="H3" s="9" t="s">
        <v>17</v>
      </c>
      <c r="I3" s="56"/>
      <c r="J3" s="9" t="s">
        <v>659</v>
      </c>
      <c r="K3" s="9" t="s">
        <v>16</v>
      </c>
      <c r="L3" s="9" t="s">
        <v>17</v>
      </c>
      <c r="M3" s="57"/>
    </row>
    <row r="4" spans="1:13" ht="20.65" customHeight="1">
      <c r="A4" s="12"/>
      <c r="B4" s="9" t="s">
        <v>27</v>
      </c>
      <c r="C4" s="18">
        <v>2542</v>
      </c>
      <c r="D4" s="19">
        <f>C4/C9</f>
        <v>0.39398636081835092</v>
      </c>
      <c r="E4" s="59"/>
      <c r="F4" s="9" t="s">
        <v>82</v>
      </c>
      <c r="G4" s="43">
        <v>4649</v>
      </c>
      <c r="H4" s="19">
        <f>G4/G6</f>
        <v>0.80460366908965042</v>
      </c>
      <c r="I4" s="59"/>
      <c r="J4" s="9" t="s">
        <v>660</v>
      </c>
      <c r="K4" s="43">
        <v>556</v>
      </c>
      <c r="L4" s="19">
        <f>K4/K6</f>
        <v>0.47118644067796611</v>
      </c>
      <c r="M4" s="60"/>
    </row>
    <row r="5" spans="1:13" ht="20.65" customHeight="1">
      <c r="A5" s="12"/>
      <c r="B5" s="9" t="s">
        <v>37</v>
      </c>
      <c r="C5" s="18">
        <v>818</v>
      </c>
      <c r="D5" s="19">
        <f>C5/C9</f>
        <v>0.12678239305641661</v>
      </c>
      <c r="E5" s="59"/>
      <c r="F5" s="9" t="s">
        <v>86</v>
      </c>
      <c r="G5" s="43">
        <v>1129</v>
      </c>
      <c r="H5" s="19">
        <f>G5/G6</f>
        <v>0.19539633091034961</v>
      </c>
      <c r="I5" s="59"/>
      <c r="J5" s="9" t="s">
        <v>661</v>
      </c>
      <c r="K5" s="43">
        <v>624</v>
      </c>
      <c r="L5" s="19">
        <f>K5/K6</f>
        <v>0.52881355932203389</v>
      </c>
      <c r="M5" s="60"/>
    </row>
    <row r="6" spans="1:13" ht="20.65" customHeight="1">
      <c r="A6" s="12"/>
      <c r="B6" s="9" t="s">
        <v>47</v>
      </c>
      <c r="C6" s="18">
        <v>87</v>
      </c>
      <c r="D6" s="19">
        <f>C6/C9</f>
        <v>1.3484190948543088E-2</v>
      </c>
      <c r="E6" s="59"/>
      <c r="F6" s="9" t="s">
        <v>50</v>
      </c>
      <c r="G6" s="18">
        <f>SUM(G4:G5)</f>
        <v>5778</v>
      </c>
      <c r="H6" s="19">
        <f>SUM(H4:H5)</f>
        <v>1</v>
      </c>
      <c r="I6" s="59"/>
      <c r="J6" s="9" t="s">
        <v>50</v>
      </c>
      <c r="K6" s="18">
        <f>SUM(K4:K5)</f>
        <v>1180</v>
      </c>
      <c r="L6" s="19">
        <f>SUM(L4:L5)</f>
        <v>1</v>
      </c>
      <c r="M6" s="60"/>
    </row>
    <row r="7" spans="1:13" ht="20.65" customHeight="1">
      <c r="A7" s="12"/>
      <c r="B7" s="9" t="s">
        <v>52</v>
      </c>
      <c r="C7" s="18">
        <v>2977</v>
      </c>
      <c r="D7" s="19">
        <f>C7/C9</f>
        <v>0.46140731556106634</v>
      </c>
      <c r="E7" s="60"/>
      <c r="F7" s="63"/>
      <c r="G7" s="63"/>
      <c r="H7" s="63"/>
      <c r="I7" s="61"/>
      <c r="J7" s="63"/>
      <c r="K7" s="63"/>
      <c r="L7" s="63"/>
      <c r="M7" s="61"/>
    </row>
    <row r="8" spans="1:13" ht="32.65" customHeight="1">
      <c r="A8" s="12"/>
      <c r="B8" s="9" t="s">
        <v>55</v>
      </c>
      <c r="C8" s="18">
        <v>28</v>
      </c>
      <c r="D8" s="19">
        <f>C8/C9</f>
        <v>4.3397396156230625E-3</v>
      </c>
      <c r="E8" s="59"/>
      <c r="F8" s="9" t="s">
        <v>87</v>
      </c>
      <c r="G8" s="9" t="s">
        <v>16</v>
      </c>
      <c r="H8" s="9" t="s">
        <v>17</v>
      </c>
      <c r="I8" s="59"/>
      <c r="J8" s="9" t="s">
        <v>662</v>
      </c>
      <c r="K8" s="9" t="s">
        <v>16</v>
      </c>
      <c r="L8" s="9" t="s">
        <v>17</v>
      </c>
      <c r="M8" s="60"/>
    </row>
    <row r="9" spans="1:13" ht="20.65" customHeight="1">
      <c r="A9" s="12"/>
      <c r="B9" s="9" t="s">
        <v>50</v>
      </c>
      <c r="C9" s="18">
        <f>SUM(C4:C8)</f>
        <v>6452</v>
      </c>
      <c r="D9" s="19">
        <f>SUM(D4:D8)</f>
        <v>1</v>
      </c>
      <c r="E9" s="59"/>
      <c r="F9" s="9" t="s">
        <v>91</v>
      </c>
      <c r="G9" s="18">
        <v>1909</v>
      </c>
      <c r="H9" s="19">
        <f>G9/G12</f>
        <v>0.31208108549942781</v>
      </c>
      <c r="I9" s="59"/>
      <c r="J9" s="9" t="s">
        <v>663</v>
      </c>
      <c r="K9" s="43">
        <v>544</v>
      </c>
      <c r="L9" s="19">
        <f>K9/K11</f>
        <v>0.44012944983818769</v>
      </c>
      <c r="M9" s="60"/>
    </row>
    <row r="10" spans="1:13" ht="20.65" customHeight="1">
      <c r="A10" s="49"/>
      <c r="B10" s="62"/>
      <c r="C10" s="63"/>
      <c r="D10" s="63"/>
      <c r="E10" s="64"/>
      <c r="F10" s="9" t="s">
        <v>96</v>
      </c>
      <c r="G10" s="18">
        <v>769</v>
      </c>
      <c r="H10" s="19">
        <f>G10/G12</f>
        <v>0.12571521987902567</v>
      </c>
      <c r="I10" s="59"/>
      <c r="J10" s="9" t="s">
        <v>664</v>
      </c>
      <c r="K10" s="43">
        <v>692</v>
      </c>
      <c r="L10" s="19">
        <f>K10/K11</f>
        <v>0.55987055016181231</v>
      </c>
      <c r="M10" s="60"/>
    </row>
    <row r="11" spans="1:13" ht="20.65" customHeight="1">
      <c r="A11" s="12"/>
      <c r="B11" s="9" t="s">
        <v>75</v>
      </c>
      <c r="C11" s="9" t="s">
        <v>16</v>
      </c>
      <c r="D11" s="9" t="s">
        <v>17</v>
      </c>
      <c r="E11" s="59"/>
      <c r="F11" s="9" t="s">
        <v>103</v>
      </c>
      <c r="G11" s="18">
        <v>3439</v>
      </c>
      <c r="H11" s="19">
        <f>G11/G12</f>
        <v>0.56220369462154651</v>
      </c>
      <c r="I11" s="59"/>
      <c r="J11" s="9" t="s">
        <v>50</v>
      </c>
      <c r="K11" s="18">
        <f>SUM(K9:K10)</f>
        <v>1236</v>
      </c>
      <c r="L11" s="19">
        <f>SUM(L9:L10)</f>
        <v>1</v>
      </c>
      <c r="M11" s="60"/>
    </row>
    <row r="12" spans="1:13" ht="20.65" customHeight="1">
      <c r="A12" s="12"/>
      <c r="B12" s="9" t="s">
        <v>81</v>
      </c>
      <c r="C12" s="18">
        <v>2579</v>
      </c>
      <c r="D12" s="19">
        <f>C12/C15</f>
        <v>0.44115634621963734</v>
      </c>
      <c r="E12" s="59"/>
      <c r="F12" s="9" t="s">
        <v>50</v>
      </c>
      <c r="G12" s="18">
        <f>SUM(G9:G11)</f>
        <v>6117</v>
      </c>
      <c r="H12" s="19">
        <f>SUM(H9:H11)</f>
        <v>1</v>
      </c>
      <c r="I12" s="60"/>
      <c r="J12" s="63"/>
      <c r="K12" s="63"/>
      <c r="L12" s="63"/>
      <c r="M12" s="61"/>
    </row>
    <row r="13" spans="1:13" ht="32.65" customHeight="1">
      <c r="A13" s="12"/>
      <c r="B13" s="9" t="s">
        <v>85</v>
      </c>
      <c r="C13" s="18">
        <v>2516</v>
      </c>
      <c r="D13" s="19">
        <f>C13/C15</f>
        <v>0.43037974683544306</v>
      </c>
      <c r="E13" s="60"/>
      <c r="F13" s="63"/>
      <c r="G13" s="63"/>
      <c r="H13" s="63"/>
      <c r="I13" s="64"/>
      <c r="J13" s="9" t="s">
        <v>665</v>
      </c>
      <c r="K13" s="9" t="s">
        <v>16</v>
      </c>
      <c r="L13" s="9" t="s">
        <v>17</v>
      </c>
      <c r="M13" s="60"/>
    </row>
    <row r="14" spans="1:13" ht="20.65" customHeight="1">
      <c r="A14" s="12"/>
      <c r="B14" s="9" t="s">
        <v>90</v>
      </c>
      <c r="C14" s="18">
        <v>751</v>
      </c>
      <c r="D14" s="19">
        <f>C14/C15</f>
        <v>0.1284639069449196</v>
      </c>
      <c r="E14" s="59"/>
      <c r="F14" s="9" t="s">
        <v>21</v>
      </c>
      <c r="G14" s="9" t="s">
        <v>16</v>
      </c>
      <c r="H14" s="9" t="s">
        <v>17</v>
      </c>
      <c r="I14" s="59"/>
      <c r="J14" s="9" t="s">
        <v>666</v>
      </c>
      <c r="K14" s="43">
        <v>335</v>
      </c>
      <c r="L14" s="19">
        <f>K14/K16</f>
        <v>0.35337552742616035</v>
      </c>
      <c r="M14" s="60"/>
    </row>
    <row r="15" spans="1:13" ht="20.65" customHeight="1">
      <c r="A15" s="12"/>
      <c r="B15" s="9" t="s">
        <v>50</v>
      </c>
      <c r="C15" s="18">
        <f>SUM(C12:C14)</f>
        <v>5846</v>
      </c>
      <c r="D15" s="19">
        <f>SUM(D12:D14)</f>
        <v>1</v>
      </c>
      <c r="E15" s="59"/>
      <c r="F15" s="9" t="s">
        <v>31</v>
      </c>
      <c r="G15" s="18">
        <v>1048</v>
      </c>
      <c r="H15" s="19">
        <f>G15/G17</f>
        <v>0.23048163624367715</v>
      </c>
      <c r="I15" s="59"/>
      <c r="J15" s="9" t="s">
        <v>667</v>
      </c>
      <c r="K15" s="43">
        <v>613</v>
      </c>
      <c r="L15" s="19">
        <f>K15/K16</f>
        <v>0.6466244725738397</v>
      </c>
      <c r="M15" s="60"/>
    </row>
    <row r="16" spans="1:13" ht="20.65" customHeight="1">
      <c r="A16" s="49"/>
      <c r="B16" s="62"/>
      <c r="C16" s="63"/>
      <c r="D16" s="63"/>
      <c r="E16" s="64"/>
      <c r="F16" s="9" t="s">
        <v>41</v>
      </c>
      <c r="G16" s="18">
        <v>3499</v>
      </c>
      <c r="H16" s="19">
        <f>G16/G17</f>
        <v>0.76951836375632288</v>
      </c>
      <c r="I16" s="59"/>
      <c r="J16" s="9" t="s">
        <v>50</v>
      </c>
      <c r="K16" s="18">
        <f>SUM(K14:K15)</f>
        <v>948</v>
      </c>
      <c r="L16" s="19">
        <f>SUM(L14:L15)</f>
        <v>1</v>
      </c>
      <c r="M16" s="60"/>
    </row>
    <row r="17" spans="1:13" ht="20.65" customHeight="1">
      <c r="A17" s="12"/>
      <c r="B17" s="9" t="s">
        <v>108</v>
      </c>
      <c r="C17" s="9" t="s">
        <v>16</v>
      </c>
      <c r="D17" s="9" t="s">
        <v>17</v>
      </c>
      <c r="E17" s="59"/>
      <c r="F17" s="9" t="s">
        <v>50</v>
      </c>
      <c r="G17" s="18">
        <f>SUM(G15:G16)</f>
        <v>4547</v>
      </c>
      <c r="H17" s="19">
        <f>SUM(H15:H16)</f>
        <v>1</v>
      </c>
      <c r="I17" s="60"/>
      <c r="J17" s="63"/>
      <c r="K17" s="63"/>
      <c r="L17" s="63"/>
      <c r="M17" s="61"/>
    </row>
    <row r="18" spans="1:13" ht="32.65" customHeight="1">
      <c r="A18" s="12"/>
      <c r="B18" s="9" t="s">
        <v>111</v>
      </c>
      <c r="C18" s="18">
        <v>1046</v>
      </c>
      <c r="D18" s="19">
        <f>C18/C22</f>
        <v>0.18267551519385261</v>
      </c>
      <c r="E18" s="60"/>
      <c r="F18" s="63"/>
      <c r="G18" s="63"/>
      <c r="H18" s="63"/>
      <c r="I18" s="64"/>
      <c r="J18" s="9" t="s">
        <v>668</v>
      </c>
      <c r="K18" s="9" t="s">
        <v>16</v>
      </c>
      <c r="L18" s="9" t="s">
        <v>17</v>
      </c>
      <c r="M18" s="60"/>
    </row>
    <row r="19" spans="1:13" ht="20.65" customHeight="1">
      <c r="A19" s="12"/>
      <c r="B19" s="9" t="s">
        <v>114</v>
      </c>
      <c r="C19" s="18">
        <v>1236</v>
      </c>
      <c r="D19" s="19">
        <f>C19/C22</f>
        <v>0.21585749214111072</v>
      </c>
      <c r="E19" s="59"/>
      <c r="F19" s="9" t="s">
        <v>229</v>
      </c>
      <c r="G19" s="9" t="s">
        <v>16</v>
      </c>
      <c r="H19" s="9" t="s">
        <v>17</v>
      </c>
      <c r="I19" s="59"/>
      <c r="J19" s="9" t="s">
        <v>669</v>
      </c>
      <c r="K19" s="18">
        <v>3134</v>
      </c>
      <c r="L19" s="19">
        <f>K19/K21</f>
        <v>0.59322354722695436</v>
      </c>
      <c r="M19" s="60"/>
    </row>
    <row r="20" spans="1:13" ht="20.65" customHeight="1">
      <c r="A20" s="12"/>
      <c r="B20" s="9" t="s">
        <v>120</v>
      </c>
      <c r="C20" s="18">
        <v>1523</v>
      </c>
      <c r="D20" s="19">
        <f>C20/C22</f>
        <v>0.26597974152986376</v>
      </c>
      <c r="E20" s="59"/>
      <c r="F20" s="9" t="s">
        <v>234</v>
      </c>
      <c r="G20" s="43">
        <v>1170</v>
      </c>
      <c r="H20" s="19">
        <f>G20/G22</f>
        <v>0.76271186440677963</v>
      </c>
      <c r="I20" s="59"/>
      <c r="J20" s="9" t="s">
        <v>670</v>
      </c>
      <c r="K20" s="18">
        <v>2149</v>
      </c>
      <c r="L20" s="19">
        <f>K20/K21</f>
        <v>0.40677645277304564</v>
      </c>
      <c r="M20" s="60"/>
    </row>
    <row r="21" spans="1:13" ht="20.65" customHeight="1">
      <c r="A21" s="12"/>
      <c r="B21" s="9" t="s">
        <v>127</v>
      </c>
      <c r="C21" s="18">
        <v>1921</v>
      </c>
      <c r="D21" s="19">
        <f>C21/C22</f>
        <v>0.33548725113517291</v>
      </c>
      <c r="E21" s="59"/>
      <c r="F21" s="9" t="s">
        <v>239</v>
      </c>
      <c r="G21" s="18">
        <v>364</v>
      </c>
      <c r="H21" s="19">
        <f>G21/G22</f>
        <v>0.23728813559322035</v>
      </c>
      <c r="I21" s="59"/>
      <c r="J21" s="9" t="s">
        <v>50</v>
      </c>
      <c r="K21" s="18">
        <f>SUM(K19:K20)</f>
        <v>5283</v>
      </c>
      <c r="L21" s="19">
        <f>SUM(L19:L20)</f>
        <v>1</v>
      </c>
      <c r="M21" s="60"/>
    </row>
    <row r="22" spans="1:13" ht="20.65" customHeight="1">
      <c r="A22" s="12"/>
      <c r="B22" s="9" t="s">
        <v>50</v>
      </c>
      <c r="C22" s="18">
        <f>SUM(C18:C21)</f>
        <v>5726</v>
      </c>
      <c r="D22" s="19">
        <f>SUM(D18:D21)</f>
        <v>1</v>
      </c>
      <c r="E22" s="59"/>
      <c r="F22" s="9" t="s">
        <v>50</v>
      </c>
      <c r="G22" s="18">
        <f>SUM(G20:G21)</f>
        <v>1534</v>
      </c>
      <c r="H22" s="19">
        <f>SUM(H20:H21)</f>
        <v>1</v>
      </c>
      <c r="I22" s="60"/>
      <c r="J22" s="63"/>
      <c r="K22" s="63"/>
      <c r="L22" s="63"/>
      <c r="M22" s="61"/>
    </row>
    <row r="23" spans="1:13" ht="32.65" customHeight="1">
      <c r="A23" s="49"/>
      <c r="B23" s="62"/>
      <c r="C23" s="63"/>
      <c r="D23" s="63"/>
      <c r="E23" s="61"/>
      <c r="F23" s="63"/>
      <c r="G23" s="63"/>
      <c r="H23" s="63"/>
      <c r="I23" s="64"/>
      <c r="J23" s="9" t="s">
        <v>671</v>
      </c>
      <c r="K23" s="9" t="s">
        <v>16</v>
      </c>
      <c r="L23" s="9" t="s">
        <v>17</v>
      </c>
      <c r="M23" s="60"/>
    </row>
    <row r="24" spans="1:13" ht="32.65" customHeight="1">
      <c r="A24" s="12"/>
      <c r="B24" s="9" t="s">
        <v>137</v>
      </c>
      <c r="C24" s="9" t="s">
        <v>16</v>
      </c>
      <c r="D24" s="9" t="s">
        <v>17</v>
      </c>
      <c r="E24" s="59"/>
      <c r="F24" s="9" t="s">
        <v>166</v>
      </c>
      <c r="G24" s="9" t="s">
        <v>16</v>
      </c>
      <c r="H24" s="9" t="s">
        <v>17</v>
      </c>
      <c r="I24" s="59"/>
      <c r="J24" s="9" t="s">
        <v>672</v>
      </c>
      <c r="K24" s="18">
        <v>1275</v>
      </c>
      <c r="L24" s="19">
        <f>K24/K26</f>
        <v>0.22399859451862264</v>
      </c>
      <c r="M24" s="60"/>
    </row>
    <row r="25" spans="1:13" ht="20.65" customHeight="1">
      <c r="A25" s="12"/>
      <c r="B25" s="9" t="s">
        <v>142</v>
      </c>
      <c r="C25" s="18">
        <v>3293</v>
      </c>
      <c r="D25" s="19">
        <f>C25/C27</f>
        <v>0.60689273866568372</v>
      </c>
      <c r="E25" s="59"/>
      <c r="F25" s="9" t="s">
        <v>173</v>
      </c>
      <c r="G25" s="18">
        <v>4423</v>
      </c>
      <c r="H25" s="19">
        <f>G25/G27</f>
        <v>0.80126811594202896</v>
      </c>
      <c r="I25" s="59"/>
      <c r="J25" s="9" t="s">
        <v>41</v>
      </c>
      <c r="K25" s="18">
        <v>4417</v>
      </c>
      <c r="L25" s="19">
        <f>K25/K26</f>
        <v>0.77600140548137742</v>
      </c>
      <c r="M25" s="60"/>
    </row>
    <row r="26" spans="1:13" ht="20.65" customHeight="1">
      <c r="A26" s="12"/>
      <c r="B26" s="9" t="s">
        <v>148</v>
      </c>
      <c r="C26" s="18">
        <v>2133</v>
      </c>
      <c r="D26" s="19">
        <f>C26/C27</f>
        <v>0.39310726133431628</v>
      </c>
      <c r="E26" s="59"/>
      <c r="F26" s="9" t="s">
        <v>178</v>
      </c>
      <c r="G26" s="18">
        <v>1097</v>
      </c>
      <c r="H26" s="19">
        <f>G26/G27</f>
        <v>0.19873188405797101</v>
      </c>
      <c r="I26" s="59"/>
      <c r="J26" s="9" t="s">
        <v>50</v>
      </c>
      <c r="K26" s="18">
        <f>SUM(K24:K25)</f>
        <v>5692</v>
      </c>
      <c r="L26" s="19">
        <f>SUM(L24:L25)</f>
        <v>1</v>
      </c>
      <c r="M26" s="60"/>
    </row>
    <row r="27" spans="1:13" ht="20.65" customHeight="1">
      <c r="A27" s="12"/>
      <c r="B27" s="9" t="s">
        <v>50</v>
      </c>
      <c r="C27" s="18">
        <f>SUM(C25:C26)</f>
        <v>5426</v>
      </c>
      <c r="D27" s="19">
        <f>SUM(D25:D26)</f>
        <v>1</v>
      </c>
      <c r="E27" s="59"/>
      <c r="F27" s="9" t="s">
        <v>50</v>
      </c>
      <c r="G27" s="18">
        <f>SUM(G25:G26)</f>
        <v>5520</v>
      </c>
      <c r="H27" s="19">
        <f>SUM(H25:H26)</f>
        <v>1</v>
      </c>
      <c r="I27" s="60"/>
      <c r="J27" s="65"/>
      <c r="K27" s="65"/>
      <c r="L27" s="65"/>
      <c r="M27" s="61"/>
    </row>
    <row r="28" spans="1:13" ht="20.65" customHeight="1">
      <c r="A28" s="49"/>
      <c r="B28" s="62"/>
      <c r="C28" s="63"/>
      <c r="D28" s="63"/>
      <c r="E28" s="61"/>
      <c r="F28" s="65"/>
      <c r="G28" s="65"/>
      <c r="H28" s="65"/>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1424</v>
      </c>
      <c r="D30" s="19">
        <f>C30/C33</f>
        <v>0.29972637339507474</v>
      </c>
      <c r="E30" s="60"/>
      <c r="F30" s="61"/>
      <c r="G30" s="61"/>
      <c r="H30" s="61"/>
      <c r="I30" s="61"/>
      <c r="J30" s="61"/>
      <c r="K30" s="61"/>
      <c r="L30" s="61"/>
      <c r="M30" s="61"/>
    </row>
    <row r="31" spans="1:13" ht="20.65" customHeight="1">
      <c r="A31" s="12"/>
      <c r="B31" s="9" t="s">
        <v>169</v>
      </c>
      <c r="C31" s="18">
        <v>1975</v>
      </c>
      <c r="D31" s="19">
        <f>C31/C33</f>
        <v>0.41570195748263522</v>
      </c>
      <c r="E31" s="60"/>
      <c r="F31" s="61"/>
      <c r="G31" s="61"/>
      <c r="H31" s="61"/>
      <c r="I31" s="61"/>
      <c r="J31" s="61"/>
      <c r="K31" s="61"/>
      <c r="L31" s="61"/>
      <c r="M31" s="61"/>
    </row>
    <row r="32" spans="1:13" ht="32.65" customHeight="1">
      <c r="A32" s="12"/>
      <c r="B32" s="9" t="s">
        <v>176</v>
      </c>
      <c r="C32" s="18">
        <v>1352</v>
      </c>
      <c r="D32" s="19">
        <f>C32/C33</f>
        <v>0.28457166912229004</v>
      </c>
      <c r="E32" s="60"/>
      <c r="F32" s="61"/>
      <c r="G32" s="61"/>
      <c r="H32" s="61"/>
      <c r="I32" s="61"/>
      <c r="J32" s="61"/>
      <c r="K32" s="61"/>
      <c r="L32" s="61"/>
      <c r="M32" s="61"/>
    </row>
    <row r="33" spans="1:13" ht="20.65" customHeight="1">
      <c r="A33" s="12"/>
      <c r="B33" s="9" t="s">
        <v>50</v>
      </c>
      <c r="C33" s="18">
        <f>SUM(C30:C32)</f>
        <v>4751</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950</v>
      </c>
      <c r="D36" s="19">
        <f>C36/C38</f>
        <v>0.22154850746268656</v>
      </c>
      <c r="E36" s="60"/>
      <c r="F36" s="61"/>
      <c r="G36" s="61"/>
      <c r="H36" s="61"/>
      <c r="I36" s="61"/>
      <c r="J36" s="61"/>
      <c r="K36" s="61"/>
      <c r="L36" s="61"/>
      <c r="M36" s="61"/>
    </row>
    <row r="37" spans="1:13" ht="20.65" customHeight="1">
      <c r="A37" s="12"/>
      <c r="B37" s="9" t="s">
        <v>199</v>
      </c>
      <c r="C37" s="18">
        <v>3338</v>
      </c>
      <c r="D37" s="19">
        <f>C37/C38</f>
        <v>0.77845149253731338</v>
      </c>
      <c r="E37" s="60"/>
      <c r="F37" s="61"/>
      <c r="G37" s="61"/>
      <c r="H37" s="61"/>
      <c r="I37" s="61"/>
      <c r="J37" s="61"/>
      <c r="K37" s="61"/>
      <c r="L37" s="61"/>
      <c r="M37" s="61"/>
    </row>
    <row r="38" spans="1:13" ht="20.65" customHeight="1">
      <c r="A38" s="12"/>
      <c r="B38" s="9" t="s">
        <v>50</v>
      </c>
      <c r="C38" s="18">
        <f>SUM(C36:C37)</f>
        <v>4288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1573</v>
      </c>
      <c r="D41" s="19">
        <f>C41/C44</f>
        <v>0.38244590323364941</v>
      </c>
      <c r="E41" s="60"/>
      <c r="F41" s="61"/>
      <c r="G41" s="61"/>
      <c r="H41" s="61"/>
      <c r="I41" s="61"/>
      <c r="J41" s="61"/>
      <c r="K41" s="61"/>
      <c r="L41" s="61"/>
      <c r="M41" s="61"/>
    </row>
    <row r="42" spans="1:13" ht="20.65" customHeight="1">
      <c r="A42" s="12"/>
      <c r="B42" s="9" t="s">
        <v>220</v>
      </c>
      <c r="C42" s="18">
        <v>931</v>
      </c>
      <c r="D42" s="19">
        <f>C42/C44</f>
        <v>0.2263554583029419</v>
      </c>
      <c r="E42" s="60"/>
      <c r="F42" s="61"/>
      <c r="G42" s="61"/>
      <c r="H42" s="61"/>
      <c r="I42" s="61"/>
      <c r="J42" s="61"/>
      <c r="K42" s="61"/>
      <c r="L42" s="61"/>
      <c r="M42" s="61"/>
    </row>
    <row r="43" spans="1:13" ht="32.65" customHeight="1">
      <c r="A43" s="12"/>
      <c r="B43" s="9" t="s">
        <v>224</v>
      </c>
      <c r="C43" s="18">
        <v>1609</v>
      </c>
      <c r="D43" s="19">
        <f>C43/C44</f>
        <v>0.39119863846340869</v>
      </c>
      <c r="E43" s="60"/>
      <c r="F43" s="61"/>
      <c r="G43" s="61"/>
      <c r="H43" s="61"/>
      <c r="I43" s="61"/>
      <c r="J43" s="61"/>
      <c r="K43" s="61"/>
      <c r="L43" s="61"/>
      <c r="M43" s="61"/>
    </row>
    <row r="44" spans="1:13" ht="20.65" customHeight="1">
      <c r="A44" s="12"/>
      <c r="B44" s="9" t="s">
        <v>50</v>
      </c>
      <c r="C44" s="18">
        <f>SUM(C41:C43)</f>
        <v>4113</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2520</v>
      </c>
      <c r="D47" s="19">
        <f>C47/C49</f>
        <v>0.60315940641455246</v>
      </c>
      <c r="E47" s="60"/>
      <c r="F47" s="61"/>
      <c r="G47" s="61"/>
      <c r="H47" s="61"/>
      <c r="I47" s="61"/>
      <c r="J47" s="61"/>
      <c r="K47" s="61"/>
      <c r="L47" s="61"/>
      <c r="M47" s="61"/>
    </row>
    <row r="48" spans="1:13" ht="32.65" customHeight="1">
      <c r="A48" s="12"/>
      <c r="B48" s="9" t="s">
        <v>241</v>
      </c>
      <c r="C48" s="18">
        <v>1658</v>
      </c>
      <c r="D48" s="19">
        <f>C48/C49</f>
        <v>0.3968405935854476</v>
      </c>
      <c r="E48" s="60"/>
      <c r="F48" s="61"/>
      <c r="G48" s="61"/>
      <c r="H48" s="61"/>
      <c r="I48" s="61"/>
      <c r="J48" s="61"/>
      <c r="K48" s="61"/>
      <c r="L48" s="61"/>
      <c r="M48" s="61"/>
    </row>
    <row r="49" spans="1:13" ht="20.65" customHeight="1">
      <c r="A49" s="12"/>
      <c r="B49" s="9" t="s">
        <v>50</v>
      </c>
      <c r="C49" s="18">
        <f>SUM(C47:C48)</f>
        <v>4178</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2881</v>
      </c>
      <c r="D52" s="19">
        <f>C52/C54</f>
        <v>0.71791677049588831</v>
      </c>
      <c r="E52" s="60"/>
      <c r="F52" s="61"/>
      <c r="G52" s="61"/>
      <c r="H52" s="61"/>
      <c r="I52" s="61"/>
      <c r="J52" s="61"/>
      <c r="K52" s="61"/>
      <c r="L52" s="61"/>
      <c r="M52" s="61"/>
    </row>
    <row r="53" spans="1:13" ht="20.65" customHeight="1">
      <c r="A53" s="12"/>
      <c r="B53" s="9" t="s">
        <v>259</v>
      </c>
      <c r="C53" s="18">
        <v>1132</v>
      </c>
      <c r="D53" s="19">
        <f>C53/C54</f>
        <v>0.28208322950411163</v>
      </c>
      <c r="E53" s="60"/>
      <c r="F53" s="61"/>
      <c r="G53" s="61"/>
      <c r="H53" s="61"/>
      <c r="I53" s="61"/>
      <c r="J53" s="61"/>
      <c r="K53" s="61"/>
      <c r="L53" s="61"/>
      <c r="M53" s="61"/>
    </row>
    <row r="54" spans="1:13" ht="20.65" customHeight="1">
      <c r="A54" s="12"/>
      <c r="B54" s="9" t="s">
        <v>50</v>
      </c>
      <c r="C54" s="18">
        <f>SUM(C52:C53)</f>
        <v>4013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1384</v>
      </c>
      <c r="D57" s="19">
        <f>C57/C60</f>
        <v>0.33519011867280213</v>
      </c>
      <c r="E57" s="60"/>
      <c r="F57" s="61"/>
      <c r="G57" s="61"/>
      <c r="H57" s="61"/>
      <c r="I57" s="61"/>
      <c r="J57" s="61"/>
      <c r="K57" s="61"/>
      <c r="L57" s="61"/>
      <c r="M57" s="61"/>
    </row>
    <row r="58" spans="1:13" ht="20.65" customHeight="1">
      <c r="A58" s="12"/>
      <c r="B58" s="9" t="s">
        <v>274</v>
      </c>
      <c r="C58" s="18">
        <v>1639</v>
      </c>
      <c r="D58" s="19">
        <f>C58/C60</f>
        <v>0.39694841365948169</v>
      </c>
      <c r="E58" s="60"/>
      <c r="F58" s="61"/>
      <c r="G58" s="61"/>
      <c r="H58" s="61"/>
      <c r="I58" s="61"/>
      <c r="J58" s="61"/>
      <c r="K58" s="61"/>
      <c r="L58" s="61"/>
      <c r="M58" s="61"/>
    </row>
    <row r="59" spans="1:13" ht="20.65" customHeight="1">
      <c r="A59" s="12"/>
      <c r="B59" s="9" t="s">
        <v>278</v>
      </c>
      <c r="C59" s="18">
        <v>1106</v>
      </c>
      <c r="D59" s="19">
        <f>C59/C60</f>
        <v>0.26786146766771618</v>
      </c>
      <c r="E59" s="60"/>
      <c r="F59" s="61"/>
      <c r="G59" s="61"/>
      <c r="H59" s="61"/>
      <c r="I59" s="61"/>
      <c r="J59" s="61"/>
      <c r="K59" s="61"/>
      <c r="L59" s="61"/>
      <c r="M59" s="61"/>
    </row>
    <row r="60" spans="1:13" ht="20.65" customHeight="1">
      <c r="A60" s="12"/>
      <c r="B60" s="9" t="s">
        <v>50</v>
      </c>
      <c r="C60" s="18">
        <f>SUM(C57:C59)</f>
        <v>4129</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1676</v>
      </c>
      <c r="D63" s="19">
        <f>C63/C65</f>
        <v>0.41048248836639728</v>
      </c>
      <c r="E63" s="60"/>
      <c r="F63" s="61"/>
      <c r="G63" s="61"/>
      <c r="H63" s="61"/>
      <c r="I63" s="61"/>
      <c r="J63" s="61"/>
      <c r="K63" s="61"/>
      <c r="L63" s="61"/>
      <c r="M63" s="61"/>
    </row>
    <row r="64" spans="1:13" ht="20.65" customHeight="1">
      <c r="A64" s="12"/>
      <c r="B64" s="9" t="s">
        <v>295</v>
      </c>
      <c r="C64" s="18">
        <v>2407</v>
      </c>
      <c r="D64" s="19">
        <f>C64/C65</f>
        <v>0.58951751163360278</v>
      </c>
      <c r="E64" s="60"/>
      <c r="F64" s="61"/>
      <c r="G64" s="61"/>
      <c r="H64" s="61"/>
      <c r="I64" s="61"/>
      <c r="J64" s="61"/>
      <c r="K64" s="61"/>
      <c r="L64" s="61"/>
      <c r="M64" s="61"/>
    </row>
    <row r="65" spans="1:13" ht="20.65" customHeight="1">
      <c r="A65" s="12"/>
      <c r="B65" s="9" t="s">
        <v>50</v>
      </c>
      <c r="C65" s="18">
        <f>SUM(C63:C64)</f>
        <v>4083</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1662</v>
      </c>
      <c r="D68" s="19">
        <f>C68/C70</f>
        <v>0.35279133941838253</v>
      </c>
      <c r="E68" s="60"/>
      <c r="F68" s="61"/>
      <c r="G68" s="61"/>
      <c r="H68" s="61"/>
      <c r="I68" s="61"/>
      <c r="J68" s="61"/>
      <c r="K68" s="61"/>
      <c r="L68" s="61"/>
      <c r="M68" s="61"/>
    </row>
    <row r="69" spans="1:13" ht="20.65" customHeight="1">
      <c r="A69" s="12"/>
      <c r="B69" s="9" t="s">
        <v>309</v>
      </c>
      <c r="C69" s="18">
        <v>3049</v>
      </c>
      <c r="D69" s="19">
        <f>C69/C70</f>
        <v>0.64720866058161752</v>
      </c>
      <c r="E69" s="60"/>
      <c r="F69" s="61"/>
      <c r="G69" s="61"/>
      <c r="H69" s="61"/>
      <c r="I69" s="61"/>
      <c r="J69" s="61"/>
      <c r="K69" s="61"/>
      <c r="L69" s="61"/>
      <c r="M69" s="61"/>
    </row>
    <row r="70" spans="1:13" ht="20.65" customHeight="1">
      <c r="A70" s="12"/>
      <c r="B70" s="9" t="s">
        <v>50</v>
      </c>
      <c r="C70" s="18">
        <f>SUM(C68:C69)</f>
        <v>4711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2859</v>
      </c>
      <c r="D73" s="19">
        <f>C73/C76</f>
        <v>0.56191037735849059</v>
      </c>
      <c r="E73" s="60"/>
      <c r="F73" s="61"/>
      <c r="G73" s="61"/>
      <c r="H73" s="61"/>
      <c r="I73" s="61"/>
      <c r="J73" s="61"/>
      <c r="K73" s="61"/>
      <c r="L73" s="61"/>
      <c r="M73" s="61"/>
    </row>
    <row r="74" spans="1:13" ht="20.65" customHeight="1">
      <c r="A74" s="12"/>
      <c r="B74" s="9" t="s">
        <v>321</v>
      </c>
      <c r="C74" s="18">
        <v>639</v>
      </c>
      <c r="D74" s="19">
        <f>C74/C76</f>
        <v>0.12558962264150944</v>
      </c>
      <c r="E74" s="60"/>
      <c r="F74" s="61"/>
      <c r="G74" s="61"/>
      <c r="H74" s="61"/>
      <c r="I74" s="61"/>
      <c r="J74" s="61"/>
      <c r="K74" s="61"/>
      <c r="L74" s="61"/>
      <c r="M74" s="61"/>
    </row>
    <row r="75" spans="1:13" ht="20.65" customHeight="1">
      <c r="A75" s="12"/>
      <c r="B75" s="9" t="s">
        <v>323</v>
      </c>
      <c r="C75" s="18">
        <v>1590</v>
      </c>
      <c r="D75" s="19">
        <f>C75/C76</f>
        <v>0.3125</v>
      </c>
      <c r="E75" s="60"/>
      <c r="F75" s="61"/>
      <c r="G75" s="61"/>
      <c r="H75" s="61"/>
      <c r="I75" s="61"/>
      <c r="J75" s="61"/>
      <c r="K75" s="61"/>
      <c r="L75" s="61"/>
      <c r="M75" s="61"/>
    </row>
    <row r="76" spans="1:13" ht="20.65" customHeight="1">
      <c r="A76" s="12"/>
      <c r="B76" s="9" t="s">
        <v>50</v>
      </c>
      <c r="C76" s="18">
        <f>SUM(C73:C75)</f>
        <v>5088</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1694</v>
      </c>
      <c r="D79" s="19">
        <f>C79/C82</f>
        <v>0.35424508573818486</v>
      </c>
      <c r="E79" s="60"/>
      <c r="F79" s="61"/>
      <c r="G79" s="61"/>
      <c r="H79" s="61"/>
      <c r="I79" s="61"/>
      <c r="J79" s="61"/>
      <c r="K79" s="61"/>
      <c r="L79" s="61"/>
      <c r="M79" s="61"/>
    </row>
    <row r="80" spans="1:13" ht="20.65" customHeight="1">
      <c r="A80" s="12"/>
      <c r="B80" s="9" t="s">
        <v>332</v>
      </c>
      <c r="C80" s="18">
        <v>479</v>
      </c>
      <c r="D80" s="19">
        <f>C80/C82</f>
        <v>0.10016729401923881</v>
      </c>
      <c r="E80" s="60"/>
      <c r="F80" s="61"/>
      <c r="G80" s="61"/>
      <c r="H80" s="61"/>
      <c r="I80" s="61"/>
      <c r="J80" s="61"/>
      <c r="K80" s="61"/>
      <c r="L80" s="61"/>
      <c r="M80" s="61"/>
    </row>
    <row r="81" spans="1:13" ht="20.65" customHeight="1">
      <c r="A81" s="12"/>
      <c r="B81" s="9" t="s">
        <v>333</v>
      </c>
      <c r="C81" s="18">
        <v>2609</v>
      </c>
      <c r="D81" s="19">
        <f>C81/C82</f>
        <v>0.54558762024257634</v>
      </c>
      <c r="E81" s="60"/>
      <c r="F81" s="61"/>
      <c r="G81" s="61"/>
      <c r="H81" s="61"/>
      <c r="I81" s="61"/>
      <c r="J81" s="61"/>
      <c r="K81" s="61"/>
      <c r="L81" s="61"/>
      <c r="M81" s="61"/>
    </row>
    <row r="82" spans="1:13" ht="20.65" customHeight="1">
      <c r="A82" s="12"/>
      <c r="B82" s="9" t="s">
        <v>50</v>
      </c>
      <c r="C82" s="18">
        <f>SUM(C79:C81)</f>
        <v>4782</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655</v>
      </c>
      <c r="D85" s="19">
        <f>C85/C89</f>
        <v>0.15095644157640009</v>
      </c>
      <c r="E85" s="60"/>
      <c r="F85" s="61"/>
      <c r="G85" s="61"/>
      <c r="H85" s="61"/>
      <c r="I85" s="61"/>
      <c r="J85" s="61"/>
      <c r="K85" s="61"/>
      <c r="L85" s="61"/>
      <c r="M85" s="61"/>
    </row>
    <row r="86" spans="1:13" ht="20.65" customHeight="1">
      <c r="A86" s="12"/>
      <c r="B86" s="9" t="s">
        <v>342</v>
      </c>
      <c r="C86" s="18">
        <v>1169</v>
      </c>
      <c r="D86" s="19">
        <f>C86/C89</f>
        <v>0.26941691634017056</v>
      </c>
      <c r="E86" s="60"/>
      <c r="F86" s="61"/>
      <c r="G86" s="61"/>
      <c r="H86" s="61"/>
      <c r="I86" s="61"/>
      <c r="J86" s="61"/>
      <c r="K86" s="61"/>
      <c r="L86" s="61"/>
      <c r="M86" s="61"/>
    </row>
    <row r="87" spans="1:13" ht="20.65" customHeight="1">
      <c r="A87" s="12"/>
      <c r="B87" s="9" t="s">
        <v>344</v>
      </c>
      <c r="C87" s="18">
        <v>1173</v>
      </c>
      <c r="D87" s="19">
        <f>C87/C89</f>
        <v>0.27033878773911041</v>
      </c>
      <c r="E87" s="60"/>
      <c r="F87" s="61"/>
      <c r="G87" s="61"/>
      <c r="H87" s="61"/>
      <c r="I87" s="61"/>
      <c r="J87" s="61"/>
      <c r="K87" s="61"/>
      <c r="L87" s="61"/>
      <c r="M87" s="61"/>
    </row>
    <row r="88" spans="1:13" ht="20.65" customHeight="1">
      <c r="A88" s="12"/>
      <c r="B88" s="9" t="s">
        <v>346</v>
      </c>
      <c r="C88" s="18">
        <v>1342</v>
      </c>
      <c r="D88" s="19">
        <f>C88/C89</f>
        <v>0.30928785434431899</v>
      </c>
      <c r="E88" s="60"/>
      <c r="F88" s="61"/>
      <c r="G88" s="61"/>
      <c r="H88" s="61"/>
      <c r="I88" s="61"/>
      <c r="J88" s="61"/>
      <c r="K88" s="61"/>
      <c r="L88" s="61"/>
      <c r="M88" s="61"/>
    </row>
    <row r="89" spans="1:13" ht="20.65" customHeight="1">
      <c r="A89" s="12"/>
      <c r="B89" s="9" t="s">
        <v>50</v>
      </c>
      <c r="C89" s="18">
        <f>SUM(C85:C88)</f>
        <v>4339</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2449</v>
      </c>
      <c r="D92" s="19">
        <f>C92/C94</f>
        <v>0.50339157245632071</v>
      </c>
      <c r="E92" s="60"/>
      <c r="F92" s="61"/>
      <c r="G92" s="61"/>
      <c r="H92" s="61"/>
      <c r="I92" s="61"/>
      <c r="J92" s="61"/>
      <c r="K92" s="61"/>
      <c r="L92" s="61"/>
      <c r="M92" s="61"/>
    </row>
    <row r="93" spans="1:13" ht="20.65" customHeight="1">
      <c r="A93" s="12"/>
      <c r="B93" s="9" t="s">
        <v>355</v>
      </c>
      <c r="C93" s="18">
        <v>2416</v>
      </c>
      <c r="D93" s="19">
        <f>C93/C94</f>
        <v>0.49660842754367934</v>
      </c>
      <c r="E93" s="60"/>
      <c r="F93" s="61"/>
      <c r="G93" s="61"/>
      <c r="H93" s="61"/>
      <c r="I93" s="61"/>
      <c r="J93" s="61"/>
      <c r="K93" s="61"/>
      <c r="L93" s="61"/>
      <c r="M93" s="61"/>
    </row>
    <row r="94" spans="1:13" ht="20.65" customHeight="1">
      <c r="A94" s="12"/>
      <c r="B94" s="9" t="s">
        <v>50</v>
      </c>
      <c r="C94" s="18">
        <f>SUM(C92:C93)</f>
        <v>4865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2651</v>
      </c>
      <c r="D97" s="19">
        <f>C97/C99</f>
        <v>0.6491185112634672</v>
      </c>
      <c r="E97" s="60"/>
      <c r="F97" s="61"/>
      <c r="G97" s="61"/>
      <c r="H97" s="61"/>
      <c r="I97" s="61"/>
      <c r="J97" s="61"/>
      <c r="K97" s="61"/>
      <c r="L97" s="61"/>
      <c r="M97" s="61"/>
    </row>
    <row r="98" spans="1:13" ht="20.65" customHeight="1">
      <c r="A98" s="12"/>
      <c r="B98" s="9" t="s">
        <v>364</v>
      </c>
      <c r="C98" s="18">
        <v>1433</v>
      </c>
      <c r="D98" s="19">
        <f>C98/C99</f>
        <v>0.3508814887365328</v>
      </c>
      <c r="E98" s="60"/>
      <c r="F98" s="61"/>
      <c r="G98" s="61"/>
      <c r="H98" s="61"/>
      <c r="I98" s="61"/>
      <c r="J98" s="61"/>
      <c r="K98" s="61"/>
      <c r="L98" s="61"/>
      <c r="M98" s="61"/>
    </row>
    <row r="99" spans="1:13" ht="20.65" customHeight="1">
      <c r="A99" s="12"/>
      <c r="B99" s="9" t="s">
        <v>50</v>
      </c>
      <c r="C99" s="18">
        <f>SUM(C97:C98)</f>
        <v>4084</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3"/>
  <sheetViews>
    <sheetView showGridLines="0" tabSelected="1" workbookViewId="0">
      <pane xSplit="1" ySplit="2" topLeftCell="B6" activePane="bottomRight" state="frozen"/>
      <selection pane="topRight"/>
      <selection pane="bottomLeft"/>
      <selection pane="bottomRight" activeCell="A2" sqref="A2"/>
    </sheetView>
  </sheetViews>
  <sheetFormatPr defaultColWidth="16.28515625" defaultRowHeight="19.899999999999999" customHeight="1"/>
  <cols>
    <col min="1" max="4" width="16.28515625" style="5" customWidth="1"/>
    <col min="5" max="5" width="2.5703125" style="5" customWidth="1"/>
    <col min="6" max="8" width="16.28515625" style="5" customWidth="1"/>
    <col min="9" max="9" width="2.5703125" style="5" customWidth="1"/>
    <col min="10" max="12" width="16.28515625" style="5" customWidth="1"/>
    <col min="13" max="13" width="2.7109375" style="5" customWidth="1"/>
    <col min="14" max="16" width="16.28515625" style="5" customWidth="1"/>
    <col min="17" max="17" width="2.5703125" style="5" customWidth="1"/>
    <col min="18" max="20" width="16.28515625" style="5" customWidth="1"/>
    <col min="21" max="21" width="2.5703125" style="5" customWidth="1"/>
    <col min="22" max="24" width="16.28515625" style="5" customWidth="1"/>
    <col min="25" max="25" width="2.7109375" style="5" customWidth="1"/>
    <col min="26" max="28" width="16.28515625" style="5" customWidth="1"/>
    <col min="29" max="29" width="2.5703125" style="5" customWidth="1"/>
    <col min="30" max="32" width="16.28515625" style="5" customWidth="1"/>
    <col min="33" max="33" width="2.7109375" style="5" customWidth="1"/>
    <col min="34" max="36" width="16.28515625" style="5" customWidth="1"/>
    <col min="37" max="37" width="2.5703125" style="5" customWidth="1"/>
    <col min="38" max="40" width="16.28515625" style="5" customWidth="1"/>
    <col min="41" max="41" width="2.7109375" style="5" customWidth="1"/>
    <col min="42" max="256" width="16.28515625" style="5" customWidth="1"/>
  </cols>
  <sheetData>
    <row r="1" spans="1:41" ht="27.6" customHeight="1">
      <c r="A1" s="143" t="s">
        <v>5</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row>
    <row r="2" spans="1:41" ht="20.45" customHeight="1">
      <c r="A2" s="6"/>
      <c r="B2" s="144" t="s">
        <v>6</v>
      </c>
      <c r="C2" s="145"/>
      <c r="D2" s="145"/>
      <c r="E2" s="6"/>
      <c r="F2" s="144" t="s">
        <v>7</v>
      </c>
      <c r="G2" s="145"/>
      <c r="H2" s="145"/>
      <c r="I2" s="6"/>
      <c r="J2" s="144" t="s">
        <v>8</v>
      </c>
      <c r="K2" s="145"/>
      <c r="L2" s="145"/>
      <c r="M2" s="6"/>
      <c r="N2" s="144" t="s">
        <v>9</v>
      </c>
      <c r="O2" s="145"/>
      <c r="P2" s="145"/>
      <c r="Q2" s="6"/>
      <c r="R2" s="144" t="s">
        <v>10</v>
      </c>
      <c r="S2" s="145"/>
      <c r="T2" s="145"/>
      <c r="U2" s="6"/>
      <c r="V2" s="144" t="s">
        <v>11</v>
      </c>
      <c r="W2" s="145"/>
      <c r="X2" s="145"/>
      <c r="Y2" s="6"/>
      <c r="Z2" s="144" t="s">
        <v>12</v>
      </c>
      <c r="AA2" s="145"/>
      <c r="AB2" s="145"/>
      <c r="AC2" s="6"/>
      <c r="AD2" s="144" t="s">
        <v>13</v>
      </c>
      <c r="AE2" s="145"/>
      <c r="AF2" s="145"/>
      <c r="AG2" s="6"/>
      <c r="AH2" s="144" t="s">
        <v>14</v>
      </c>
      <c r="AI2" s="145"/>
      <c r="AJ2" s="145"/>
      <c r="AK2" s="6"/>
      <c r="AL2" s="7"/>
      <c r="AM2" s="7"/>
      <c r="AN2" s="7"/>
      <c r="AO2" s="6"/>
    </row>
    <row r="3" spans="1:41" ht="32.65" customHeight="1">
      <c r="A3" s="8"/>
      <c r="B3" s="9" t="s">
        <v>15</v>
      </c>
      <c r="C3" s="9" t="s">
        <v>16</v>
      </c>
      <c r="D3" s="9" t="s">
        <v>17</v>
      </c>
      <c r="E3" s="10"/>
      <c r="F3" s="9" t="s">
        <v>18</v>
      </c>
      <c r="G3" s="9" t="s">
        <v>16</v>
      </c>
      <c r="H3" s="9" t="s">
        <v>17</v>
      </c>
      <c r="I3" s="10"/>
      <c r="J3" s="9" t="s">
        <v>19</v>
      </c>
      <c r="K3" s="9" t="s">
        <v>16</v>
      </c>
      <c r="L3" s="9" t="s">
        <v>17</v>
      </c>
      <c r="M3" s="10"/>
      <c r="N3" s="9" t="s">
        <v>20</v>
      </c>
      <c r="O3" s="9" t="s">
        <v>16</v>
      </c>
      <c r="P3" s="9" t="s">
        <v>17</v>
      </c>
      <c r="Q3" s="10"/>
      <c r="R3" s="9" t="s">
        <v>21</v>
      </c>
      <c r="S3" s="9" t="s">
        <v>16</v>
      </c>
      <c r="T3" s="9" t="s">
        <v>17</v>
      </c>
      <c r="U3" s="10"/>
      <c r="V3" s="9" t="s">
        <v>22</v>
      </c>
      <c r="W3" s="9" t="s">
        <v>16</v>
      </c>
      <c r="X3" s="9" t="s">
        <v>17</v>
      </c>
      <c r="Y3" s="10"/>
      <c r="Z3" s="9" t="s">
        <v>23</v>
      </c>
      <c r="AA3" s="9" t="s">
        <v>16</v>
      </c>
      <c r="AB3" s="9" t="s">
        <v>17</v>
      </c>
      <c r="AC3" s="10"/>
      <c r="AD3" s="9" t="s">
        <v>24</v>
      </c>
      <c r="AE3" s="9" t="s">
        <v>16</v>
      </c>
      <c r="AF3" s="9" t="s">
        <v>17</v>
      </c>
      <c r="AG3" s="10"/>
      <c r="AH3" s="9" t="s">
        <v>25</v>
      </c>
      <c r="AI3" s="9" t="s">
        <v>16</v>
      </c>
      <c r="AJ3" s="9" t="s">
        <v>17</v>
      </c>
      <c r="AK3" s="10"/>
      <c r="AL3" s="9" t="s">
        <v>26</v>
      </c>
      <c r="AM3" s="9" t="s">
        <v>16</v>
      </c>
      <c r="AN3" s="9" t="s">
        <v>17</v>
      </c>
      <c r="AO3" s="11"/>
    </row>
    <row r="4" spans="1:41" ht="32.65" customHeight="1">
      <c r="A4" s="12"/>
      <c r="B4" s="13" t="s">
        <v>27</v>
      </c>
      <c r="C4" s="14">
        <f>SUM(Autauga!C4,Baldwin!C4,Barbour!C4,Bibb!C4,Blount!C4,Bullock!C4,Butler!C4,Calhoun!C4,Chambers!C4,Cherokee!C4,Chilton!C4,Choctaw!C4,Clarke!C4,Clay!C4,Cleburne!C4,Coffee!C4,Colbert!C4,Conecuh!C4,Coosa!C4,Covington!C4,Crenshaw!C4,Cullman!C4,Dale!C4,Dallas!C4,DeKalb!C4,Elmore!C4,Escambia!C4,Etowah!C4,Fayette!C4,SUM(Franklin!C4,Geneva!C4,Greene!C4,Hale!C4,Henry!C4,Houston!C4,Jackson!C4,Jefferson!C4,Lamar!C4,Lauderdale!C4,Lawrence!C4,Lee!C4,Limestone!C4,Lowndes!C4,Macon!C4,Madison!C4,Marengo!C4,Marion!C4,Marshall!C4,Mobile!C4,Monroe!C4,Montgomery!C4,Morgan!C4,Perry!C4,Pickens!C4,Pike!C4,Randolph!C4,Russell!C4,'St. Clair'!C4,SUM(Shelby!C4,Sumter!C4,Talladega!C4,Tallapoosa!C4,Tuscaloosa!C4,Walker!C4,Washington!C4,Wilcox!C4,Winston!C4)))</f>
        <v>147207</v>
      </c>
      <c r="D4" s="15">
        <f>C4/C9</f>
        <v>0.24899737651788992</v>
      </c>
      <c r="E4" s="16"/>
      <c r="F4" s="13" t="s">
        <v>28</v>
      </c>
      <c r="G4" s="14">
        <f>SUM(Autauga!G4,Bullock!G4,Barbour!G4,Butler!G4,Coffee!G4,Conecuh!G4,Covington!G4,Crenshaw!G4,Dale!G4,Elmore!G4,Geneva!G4,Henry!G4,Houston!G4,Montgomery!G4,Pike!G4)</f>
        <v>5763</v>
      </c>
      <c r="H4" s="15">
        <f>G4/G9</f>
        <v>6.1190686019473139E-2</v>
      </c>
      <c r="I4" s="16"/>
      <c r="J4" s="13" t="s">
        <v>29</v>
      </c>
      <c r="K4" s="14">
        <f>SUM(Barbour!G12,Chambers!G16,Clay!G15,Cleburne!G15,Coffee!G18,Coosa!G16,Dale!G17,Geneva!G17,Henry!G12,Houston!G17,Lee!G16,Randolph!G10,Russell!G4,Tallapoosa!G11)</f>
        <v>19677</v>
      </c>
      <c r="L4" s="15">
        <f>K4/K8</f>
        <v>0.3288433577886592</v>
      </c>
      <c r="M4" s="16"/>
      <c r="N4" s="13" t="s">
        <v>30</v>
      </c>
      <c r="O4" s="14">
        <f>SUM(Limestone!G9,Madison!G9)</f>
        <v>9511</v>
      </c>
      <c r="P4" s="15">
        <f>O4/O6</f>
        <v>0.65833737108050117</v>
      </c>
      <c r="Q4" s="16"/>
      <c r="R4" s="13" t="s">
        <v>31</v>
      </c>
      <c r="S4" s="14">
        <f>SUM(Colbert!G15,Lauderdale!G15,Lawrence!G20)</f>
        <v>1123</v>
      </c>
      <c r="T4" s="15">
        <f>S4/S6</f>
        <v>0.23439782926320182</v>
      </c>
      <c r="U4" s="16"/>
      <c r="V4" s="13" t="s">
        <v>32</v>
      </c>
      <c r="W4" s="14">
        <f>SUM(Jefferson!G24)</f>
        <v>17100</v>
      </c>
      <c r="X4" s="15">
        <f>W4/W6</f>
        <v>0.59855087682453012</v>
      </c>
      <c r="Y4" s="16"/>
      <c r="Z4" s="13" t="s">
        <v>33</v>
      </c>
      <c r="AA4" s="14">
        <f>SUM(Morgan!G20)</f>
        <v>10465</v>
      </c>
      <c r="AB4" s="15">
        <f>AA4/AA6</f>
        <v>0.65912955848082133</v>
      </c>
      <c r="AC4" s="16"/>
      <c r="AD4" s="13" t="s">
        <v>34</v>
      </c>
      <c r="AE4" s="14">
        <f>SUM(Baldwin!G21)</f>
        <v>13714</v>
      </c>
      <c r="AF4" s="15">
        <f>AE4/AE7</f>
        <v>0.5005109489051095</v>
      </c>
      <c r="AG4" s="16"/>
      <c r="AH4" s="13" t="s">
        <v>35</v>
      </c>
      <c r="AI4" s="14">
        <f>SUM(Baldwin!G16)</f>
        <v>10126</v>
      </c>
      <c r="AJ4" s="15">
        <f>AI4/AI6</f>
        <v>0.39374732667107359</v>
      </c>
      <c r="AK4" s="16"/>
      <c r="AL4" s="13" t="s">
        <v>36</v>
      </c>
      <c r="AM4" s="14">
        <f>SUM(Baldwin!G27)</f>
        <v>14564</v>
      </c>
      <c r="AN4" s="15">
        <f>AM4/AM6</f>
        <v>0.6812611095518758</v>
      </c>
      <c r="AO4" s="17"/>
    </row>
    <row r="5" spans="1:41" ht="20.65" customHeight="1">
      <c r="A5" s="12"/>
      <c r="B5" s="9" t="s">
        <v>37</v>
      </c>
      <c r="C5" s="18">
        <f>SUM(Autauga!C5,Baldwin!C5,Barbour!C5,Bibb!C5,Blount!C5,Bullock!C5,Butler!C5,Calhoun!C5,Chambers!C5,Cherokee!C5,Chilton!C5,Choctaw!C5,Clarke!C5,Clay!C5,Cleburne!C5,Coffee!C5,Colbert!C5,Conecuh!C5,Coosa!C5,Covington!C5,Crenshaw!C5,Cullman!C5,Dale!C5,Dallas!C5,DeKalb!C5,Elmore!C5,Escambia!C5,Etowah!C5,Fayette!C5,SUM(Franklin!C5,Geneva!C5,Greene!C5,Hale!C5,Henry!C5,Houston!C5,Jackson!C5,Jefferson!C5,Lamar!C5,Lauderdale!C5,Lawrence!C5,Lee!C5,Limestone!C5,Lowndes!C5,Macon!C5,Madison!C5,Marengo!C5,Marion!C5,Marshall!C5,Mobile!C5,Monroe!C5,Montgomery!C5,Morgan!C5,Perry!C5,Pickens!C5,Pike!C5,Randolph!C5,Russell!C5,'St. Clair'!C5,SUM(Shelby!C5,Sumter!C5,Talladega!C5,Tallapoosa!C5,Tuscaloosa!C5,Walker!C5,Washington!C5,Wilcox!C5,Winston!C5)))</f>
        <v>79546</v>
      </c>
      <c r="D5" s="19">
        <f>C5/C9</f>
        <v>0.13455029524745474</v>
      </c>
      <c r="E5" s="16"/>
      <c r="F5" s="9" t="s">
        <v>38</v>
      </c>
      <c r="G5" s="18">
        <f>SUM(Autauga!G5,Bullock!G5,Barbour!G5,Butler!G5,Coffee!G5,Conecuh!G5,Covington!G5,Crenshaw!G5,Dale!G5,Elmore!G5,Geneva!G5,Henry!G5,Houston!G5,Montgomery!G5,Pike!G5)</f>
        <v>26481</v>
      </c>
      <c r="H5" s="19">
        <f>G5/G9</f>
        <v>0.28117136152727196</v>
      </c>
      <c r="I5" s="16"/>
      <c r="J5" s="9" t="s">
        <v>39</v>
      </c>
      <c r="K5" s="18">
        <f>SUM(Barbour!G13,Chambers!G17,Clay!G16,Cleburne!G16,Coffee!G19,Coosa!G17,Dale!G18,Geneva!G18,Henry!G13,Houston!G18,Lee!G17,Randolph!G11,Russell!G5,Tallapoosa!G12)</f>
        <v>4159</v>
      </c>
      <c r="L5" s="19">
        <f>K5/K8</f>
        <v>6.9505489914267096E-2</v>
      </c>
      <c r="M5" s="16"/>
      <c r="N5" s="9" t="s">
        <v>40</v>
      </c>
      <c r="O5" s="18">
        <f>SUM(Limestone!G10,Madison!G10)</f>
        <v>4936</v>
      </c>
      <c r="P5" s="19">
        <f>O5/O6</f>
        <v>0.34166262891949883</v>
      </c>
      <c r="Q5" s="16"/>
      <c r="R5" s="9" t="s">
        <v>41</v>
      </c>
      <c r="S5" s="18">
        <f>SUM(Colbert!G16,Lauderdale!G16,Lawrence!G21)</f>
        <v>3668</v>
      </c>
      <c r="T5" s="19">
        <f>S5/S6</f>
        <v>0.76560217073679815</v>
      </c>
      <c r="U5" s="16"/>
      <c r="V5" s="9" t="s">
        <v>42</v>
      </c>
      <c r="W5" s="18">
        <f>SUM(Jefferson!G25)</f>
        <v>11469</v>
      </c>
      <c r="X5" s="19">
        <f>W5/W6</f>
        <v>0.40144912317546994</v>
      </c>
      <c r="Y5" s="16"/>
      <c r="Z5" s="9" t="s">
        <v>43</v>
      </c>
      <c r="AA5" s="18">
        <f>SUM(Morgan!G21)</f>
        <v>5412</v>
      </c>
      <c r="AB5" s="19">
        <f>AA5/AA6</f>
        <v>0.34087044151917867</v>
      </c>
      <c r="AC5" s="16"/>
      <c r="AD5" s="9" t="s">
        <v>44</v>
      </c>
      <c r="AE5" s="18">
        <f>SUM(Baldwin!G22)</f>
        <v>4480</v>
      </c>
      <c r="AF5" s="19">
        <f>AE5/AE7</f>
        <v>0.1635036496350365</v>
      </c>
      <c r="AG5" s="16"/>
      <c r="AH5" s="9" t="s">
        <v>45</v>
      </c>
      <c r="AI5" s="18">
        <f>SUM(Baldwin!G17)</f>
        <v>15591</v>
      </c>
      <c r="AJ5" s="19">
        <f>AI5/AI6</f>
        <v>0.60625267332892641</v>
      </c>
      <c r="AK5" s="16"/>
      <c r="AL5" s="9" t="s">
        <v>46</v>
      </c>
      <c r="AM5" s="18">
        <f>SUM(Baldwin!G28)</f>
        <v>6814</v>
      </c>
      <c r="AN5" s="19">
        <f>AM5/AM6</f>
        <v>0.31873889044812426</v>
      </c>
      <c r="AO5" s="17"/>
    </row>
    <row r="6" spans="1:41" ht="20.65" customHeight="1">
      <c r="A6" s="12"/>
      <c r="B6" s="13" t="s">
        <v>47</v>
      </c>
      <c r="C6" s="14">
        <f>SUM(Autauga!C6,Baldwin!C6,Barbour!C6,Bibb!C6,Blount!C6,Bullock!C6,Butler!C6,Calhoun!C6,Chambers!C6,Cherokee!C6,Chilton!C6,Choctaw!C6,Clarke!C6,Clay!C6,Cleburne!C6,Coffee!C6,Colbert!C6,Conecuh!C6,Coosa!C6,Covington!C6,Crenshaw!C6,Cullman!C6,Dale!C6,Dallas!C6,DeKalb!C6,Elmore!C6,Escambia!C6,Etowah!C6,Fayette!C6,SUM(Franklin!C6,Geneva!C6,Greene!C6,Hale!C6,Henry!C6,Houston!C6,Jackson!C6,Jefferson!C6,Lamar!C6,Lauderdale!C6,Lawrence!C6,Lee!C6,Limestone!C6,Lowndes!C6,Macon!C6,Madison!C6,Marengo!C6,Marion!C6,Marshall!C6,Mobile!C6,Monroe!C6,Montgomery!C6,Morgan!C6,Perry!C6,Pickens!C6,Pike!C6,Randolph!C6,Russell!C6,'St. Clair'!C6,SUM(Shelby!C6,Sumter!C6,Talladega!C6,Tallapoosa!C6,Tuscaloosa!C6,Walker!C6,Washington!C6,Wilcox!C6,Winston!C6)))</f>
        <v>29367</v>
      </c>
      <c r="D6" s="15">
        <f>C6/C9</f>
        <v>4.9673629353229623E-2</v>
      </c>
      <c r="E6" s="16"/>
      <c r="F6" s="13" t="s">
        <v>48</v>
      </c>
      <c r="G6" s="14">
        <f>SUM(Autauga!G6,Bullock!G6,Barbour!G6,Butler!G6,Coffee!G6,Conecuh!G6,Covington!G6,Crenshaw!G6,Dale!G6,Elmore!G6,Geneva!G6,Henry!G6,Houston!G6,Montgomery!G6,Pike!G6)</f>
        <v>7052</v>
      </c>
      <c r="H6" s="15">
        <f>G6/G9</f>
        <v>7.4877098353171023E-2</v>
      </c>
      <c r="I6" s="16"/>
      <c r="J6" s="13" t="s">
        <v>49</v>
      </c>
      <c r="K6" s="14">
        <f>SUM(Barbour!G14,Chambers!G18,Clay!G17,Cleburne!G17,Coffee!G20,Coosa!G18,Dale!G19,Geneva!G19,Henry!G14,Houston!G19,Lee!G18,Randolph!G12,Russell!G6,Tallapoosa!G13)</f>
        <v>17038</v>
      </c>
      <c r="L6" s="15">
        <f>K6/K8</f>
        <v>0.28474021090629542</v>
      </c>
      <c r="M6" s="16"/>
      <c r="N6" s="20" t="s">
        <v>50</v>
      </c>
      <c r="O6" s="21">
        <f>SUM(O4:O5)</f>
        <v>14447</v>
      </c>
      <c r="P6" s="22">
        <f>SUM(P4:P5)</f>
        <v>1</v>
      </c>
      <c r="Q6" s="16"/>
      <c r="R6" s="20" t="s">
        <v>50</v>
      </c>
      <c r="S6" s="21">
        <f>SUM(S4:S5)</f>
        <v>4791</v>
      </c>
      <c r="T6" s="22">
        <f>SUM(T4:T5)</f>
        <v>1</v>
      </c>
      <c r="U6" s="16"/>
      <c r="V6" s="13" t="s">
        <v>50</v>
      </c>
      <c r="W6" s="14">
        <f>SUM(W4:W5)</f>
        <v>28569</v>
      </c>
      <c r="X6" s="15">
        <f>SUM(X4:X5)</f>
        <v>1</v>
      </c>
      <c r="Y6" s="16"/>
      <c r="Z6" s="13" t="s">
        <v>50</v>
      </c>
      <c r="AA6" s="14">
        <f>SUM(AA4:AA5)</f>
        <v>15877</v>
      </c>
      <c r="AB6" s="15">
        <f>SUM(AB4:AB5)</f>
        <v>1</v>
      </c>
      <c r="AC6" s="16"/>
      <c r="AD6" s="13" t="s">
        <v>51</v>
      </c>
      <c r="AE6" s="14">
        <f>SUM(Baldwin!G23)</f>
        <v>9206</v>
      </c>
      <c r="AF6" s="15">
        <f>AE6/AE7</f>
        <v>0.33598540145985401</v>
      </c>
      <c r="AG6" s="16"/>
      <c r="AH6" s="20" t="s">
        <v>50</v>
      </c>
      <c r="AI6" s="21">
        <f>SUM(AI4:AI5)</f>
        <v>25717</v>
      </c>
      <c r="AJ6" s="22">
        <f>SUM(AJ4:AJ5)</f>
        <v>1</v>
      </c>
      <c r="AK6" s="16"/>
      <c r="AL6" s="20" t="s">
        <v>50</v>
      </c>
      <c r="AM6" s="21">
        <f>SUM(AM4:AM5)</f>
        <v>21378</v>
      </c>
      <c r="AN6" s="22">
        <f>SUM(AN4:AN5)</f>
        <v>1</v>
      </c>
      <c r="AO6" s="17"/>
    </row>
    <row r="7" spans="1:41" ht="20.65" customHeight="1">
      <c r="A7" s="12"/>
      <c r="B7" s="9" t="s">
        <v>52</v>
      </c>
      <c r="C7" s="18">
        <f>SUM(Autauga!C7,Baldwin!C7,Barbour!C7,Bibb!C7,Blount!C7,Bullock!C7,Butler!C7,Calhoun!C7,Chambers!C7,Cherokee!C7,Chilton!C7,Choctaw!C7,Clarke!C7,Clay!C7,Cleburne!C7,Coffee!C7,Colbert!C7,Conecuh!C7,Coosa!C7,Covington!C7,Crenshaw!C7,Cullman!C7,Dale!C7,Dallas!C7,DeKalb!C7,Elmore!C7,Escambia!C7,Etowah!C7,Fayette!C7,SUM(Franklin!C7,Geneva!C7,Greene!C7,Hale!C7,Henry!C7,Houston!C7,Jackson!C7,Jefferson!C7,Lamar!C7,Lauderdale!C7,Lawrence!C7,Lee!C7,Limestone!C7,Lowndes!C7,Macon!C7,Madison!C7,Marengo!C7,Marion!C7,Marshall!C7,Mobile!C7,Monroe!C7,Montgomery!C7,Morgan!C7,Perry!C7,Pickens!C7,Pike!C7,Randolph!C7,Russell!C7,'St. Clair'!C7,SUM(Shelby!C7,Sumter!C7,Talladega!C7,Tallapoosa!C7,Tuscaloosa!C7,Walker!C7,Washington!C7,Wilcox!C7,Winston!C7)))</f>
        <v>331739</v>
      </c>
      <c r="D7" s="19">
        <f>C7/C9</f>
        <v>0.56112916293836768</v>
      </c>
      <c r="E7" s="16"/>
      <c r="F7" s="9" t="s">
        <v>53</v>
      </c>
      <c r="G7" s="18">
        <f>SUM(Autauga!G7,Bullock!G7,Barbour!G7,Butler!G7,Coffee!G7,Conecuh!G7,Covington!G7,Crenshaw!G7,Dale!G7,Elmore!G7,Geneva!G7,Henry!G7,Houston!G7,Montgomery!G7,Pike!G7)</f>
        <v>18177</v>
      </c>
      <c r="H7" s="19">
        <f>G7/G9</f>
        <v>0.19300071139614147</v>
      </c>
      <c r="I7" s="16"/>
      <c r="J7" s="9" t="s">
        <v>54</v>
      </c>
      <c r="K7" s="18">
        <f>SUM(Barbour!G15,Chambers!G19,Clay!G18,Cleburne!G18,Coffee!G21,Coosa!G19,Dale!G20,Geneva!G20,Henry!G15,Houston!G20,Lee!G19,Randolph!G13,Russell!G7,Tallapoosa!G14)</f>
        <v>18963</v>
      </c>
      <c r="L7" s="19">
        <f>K7/K8</f>
        <v>0.3169109413907783</v>
      </c>
      <c r="M7" s="23"/>
      <c r="N7" s="24"/>
      <c r="O7" s="24"/>
      <c r="P7" s="24"/>
      <c r="Q7" s="25"/>
      <c r="R7" s="24"/>
      <c r="S7" s="24"/>
      <c r="T7" s="24"/>
      <c r="U7" s="26"/>
      <c r="V7" s="27"/>
      <c r="W7" s="27"/>
      <c r="X7" s="27"/>
      <c r="Y7" s="28"/>
      <c r="Z7" s="29"/>
      <c r="AA7" s="29"/>
      <c r="AB7" s="29"/>
      <c r="AC7" s="30"/>
      <c r="AD7" s="31" t="s">
        <v>50</v>
      </c>
      <c r="AE7" s="32">
        <f>SUM(AE4:AE6)</f>
        <v>27400</v>
      </c>
      <c r="AF7" s="33">
        <f>SUM(AF4:AF6)</f>
        <v>1</v>
      </c>
      <c r="AG7" s="23"/>
      <c r="AH7" s="24"/>
      <c r="AI7" s="24"/>
      <c r="AJ7" s="24"/>
      <c r="AK7" s="25"/>
      <c r="AL7" s="24"/>
      <c r="AM7" s="24"/>
      <c r="AN7" s="24"/>
      <c r="AO7" s="26"/>
    </row>
    <row r="8" spans="1:41" ht="32.65" customHeight="1">
      <c r="A8" s="12"/>
      <c r="B8" s="34" t="s">
        <v>55</v>
      </c>
      <c r="C8" s="35">
        <f>SUM(Autauga!C8,Baldwin!C8,Barbour!C8,Bibb!C8,Blount!C8,Bullock!C8,Butler!C8,Calhoun!C8,Chambers!C8,Cherokee!C8,Chilton!C8,Choctaw!C8,Clarke!C8,Clay!C8,Cleburne!C8,Coffee!C8,Colbert!C8,Conecuh!C8,Coosa!C8,Covington!C8,Crenshaw!C8,Cullman!C8,Dale!C8,Dallas!C8,DeKalb!C8,Elmore!C8,Escambia!C8,Etowah!C8,Fayette!C8,SUM(Franklin!C8,Geneva!C8,Greene!C8,Hale!C8,Henry!C8,Houston!C8,Jackson!C8,Jefferson!C8,Lamar!C8,Lauderdale!C8,Lawrence!C8,Lee!C8,Limestone!C8,Lowndes!C8,Macon!C8,Madison!C8,Marengo!C8,Marion!C8,Marshall!C8,Mobile!C8,Monroe!C8,Montgomery!C8,Morgan!C8,Perry!C8,Pickens!C8,Pike!C8,Randolph!C8,Russell!C8,'St. Clair'!C8,SUM(Shelby!C8,Sumter!C8,Talladega!C8,Tallapoosa!C8,Tuscaloosa!C8,Walker!C8,Washington!C8,Wilcox!C8,Winston!C8)))</f>
        <v>3340</v>
      </c>
      <c r="D8" s="36">
        <f>C8/C9</f>
        <v>5.6495359430580906E-3</v>
      </c>
      <c r="E8" s="16"/>
      <c r="F8" s="13" t="s">
        <v>56</v>
      </c>
      <c r="G8" s="14">
        <f>SUM(Autauga!G8,Bullock!G8,Barbour!G8,Butler!G8,Coffee!G8,Conecuh!G8,Covington!G8,Crenshaw!G8,Dale!G8,Elmore!G8,Geneva!G8,Henry!G8,Houston!G8,Montgomery!G8,Pike!G8)</f>
        <v>36708</v>
      </c>
      <c r="H8" s="15">
        <f>G8/G9</f>
        <v>0.38976014270394244</v>
      </c>
      <c r="I8" s="16"/>
      <c r="J8" s="20" t="s">
        <v>50</v>
      </c>
      <c r="K8" s="21">
        <f>SUM(K4:K7)</f>
        <v>59837</v>
      </c>
      <c r="L8" s="22">
        <f>SUM(L4:L7)</f>
        <v>1</v>
      </c>
      <c r="M8" s="16"/>
      <c r="N8" s="37" t="s">
        <v>57</v>
      </c>
      <c r="O8" s="37" t="s">
        <v>16</v>
      </c>
      <c r="P8" s="37" t="s">
        <v>17</v>
      </c>
      <c r="Q8" s="16"/>
      <c r="R8" s="37" t="s">
        <v>58</v>
      </c>
      <c r="S8" s="37" t="s">
        <v>16</v>
      </c>
      <c r="T8" s="37" t="s">
        <v>17</v>
      </c>
      <c r="U8" s="17"/>
      <c r="V8" s="28"/>
      <c r="W8" s="28"/>
      <c r="X8" s="28"/>
      <c r="Y8" s="30"/>
      <c r="Z8" s="13" t="s">
        <v>59</v>
      </c>
      <c r="AA8" s="13" t="s">
        <v>16</v>
      </c>
      <c r="AB8" s="13" t="s">
        <v>17</v>
      </c>
      <c r="AC8" s="23"/>
      <c r="AD8" s="24"/>
      <c r="AE8" s="24"/>
      <c r="AF8" s="24"/>
      <c r="AG8" s="38"/>
      <c r="AH8" s="37" t="s">
        <v>60</v>
      </c>
      <c r="AI8" s="37" t="s">
        <v>16</v>
      </c>
      <c r="AJ8" s="37" t="s">
        <v>17</v>
      </c>
      <c r="AK8" s="16"/>
      <c r="AL8" s="37" t="s">
        <v>61</v>
      </c>
      <c r="AM8" s="37" t="s">
        <v>16</v>
      </c>
      <c r="AN8" s="37" t="s">
        <v>17</v>
      </c>
      <c r="AO8" s="17"/>
    </row>
    <row r="9" spans="1:41" ht="32.65" customHeight="1">
      <c r="A9" s="12"/>
      <c r="B9" s="31" t="s">
        <v>50</v>
      </c>
      <c r="C9" s="32">
        <f>SUM(C4:C8)</f>
        <v>591199</v>
      </c>
      <c r="D9" s="33">
        <f>SUM(D4:D8)</f>
        <v>1</v>
      </c>
      <c r="E9" s="16"/>
      <c r="F9" s="31" t="s">
        <v>50</v>
      </c>
      <c r="G9" s="32">
        <f>SUM(G4:G8)</f>
        <v>94181</v>
      </c>
      <c r="H9" s="33">
        <f>SUM(H4:H8)</f>
        <v>1</v>
      </c>
      <c r="I9" s="23"/>
      <c r="J9" s="24"/>
      <c r="K9" s="24"/>
      <c r="L9" s="24"/>
      <c r="M9" s="38"/>
      <c r="N9" s="9" t="s">
        <v>62</v>
      </c>
      <c r="O9" s="18">
        <f>SUM(Cullman!G9,Lawrence!G9,Marion!G9,Winston!G9)</f>
        <v>10195</v>
      </c>
      <c r="P9" s="19">
        <f>O9/O11</f>
        <v>0.41360704288206418</v>
      </c>
      <c r="Q9" s="16"/>
      <c r="R9" s="9" t="s">
        <v>63</v>
      </c>
      <c r="S9" s="18">
        <f>SUM(Limestone!G14,Morgan!G9)</f>
        <v>2434</v>
      </c>
      <c r="T9" s="19">
        <f>S9/S11</f>
        <v>0.34608275273709654</v>
      </c>
      <c r="U9" s="17"/>
      <c r="V9" s="28"/>
      <c r="W9" s="28"/>
      <c r="X9" s="28"/>
      <c r="Y9" s="30"/>
      <c r="Z9" s="9" t="s">
        <v>64</v>
      </c>
      <c r="AA9" s="18">
        <f>SUM(Cherokee!G19,DeKalb!G39)</f>
        <v>8506</v>
      </c>
      <c r="AB9" s="19">
        <f>AA9/AA12</f>
        <v>0.51182381611408634</v>
      </c>
      <c r="AC9" s="16"/>
      <c r="AD9" s="39" t="s">
        <v>65</v>
      </c>
      <c r="AE9" s="39" t="s">
        <v>16</v>
      </c>
      <c r="AF9" s="39" t="s">
        <v>17</v>
      </c>
      <c r="AG9" s="16"/>
      <c r="AH9" s="9" t="s">
        <v>66</v>
      </c>
      <c r="AI9" s="18">
        <f>SUM(Bibb!G9)</f>
        <v>2015</v>
      </c>
      <c r="AJ9" s="19">
        <f>AI9/AI11</f>
        <v>0.50730110775427995</v>
      </c>
      <c r="AK9" s="16"/>
      <c r="AL9" s="9" t="s">
        <v>67</v>
      </c>
      <c r="AM9" s="18">
        <f>SUM(Calhoun!O4)</f>
        <v>4762</v>
      </c>
      <c r="AN9" s="19">
        <f>AM9/AM12</f>
        <v>0.50632642211589585</v>
      </c>
      <c r="AO9" s="17"/>
    </row>
    <row r="10" spans="1:41" ht="32.65" customHeight="1">
      <c r="A10" s="40"/>
      <c r="B10" s="24"/>
      <c r="C10" s="24"/>
      <c r="D10" s="24"/>
      <c r="E10" s="25"/>
      <c r="F10" s="24"/>
      <c r="G10" s="24"/>
      <c r="H10" s="24"/>
      <c r="I10" s="38"/>
      <c r="J10" s="37" t="s">
        <v>68</v>
      </c>
      <c r="K10" s="37" t="s">
        <v>16</v>
      </c>
      <c r="L10" s="37" t="s">
        <v>17</v>
      </c>
      <c r="M10" s="16"/>
      <c r="N10" s="13" t="s">
        <v>69</v>
      </c>
      <c r="O10" s="14">
        <f>SUM(Cullman!G10,Lawrence!G10,Marion!G10,Winston!G10)</f>
        <v>14454</v>
      </c>
      <c r="P10" s="15">
        <f>O10/O11</f>
        <v>0.58639295711793582</v>
      </c>
      <c r="Q10" s="16"/>
      <c r="R10" s="13" t="s">
        <v>70</v>
      </c>
      <c r="S10" s="14">
        <f>SUM(Limestone!G15,Morgan!G10)</f>
        <v>4599</v>
      </c>
      <c r="T10" s="15">
        <f>S10/S11</f>
        <v>0.65391724726290346</v>
      </c>
      <c r="U10" s="17"/>
      <c r="V10" s="28"/>
      <c r="W10" s="28"/>
      <c r="X10" s="28"/>
      <c r="Y10" s="30"/>
      <c r="Z10" s="13" t="s">
        <v>71</v>
      </c>
      <c r="AA10" s="14">
        <f>SUM(Cherokee!G20,DeKalb!G40)</f>
        <v>5908</v>
      </c>
      <c r="AB10" s="15">
        <f>AA10/AA12</f>
        <v>0.35549672062097598</v>
      </c>
      <c r="AC10" s="16"/>
      <c r="AD10" s="13" t="s">
        <v>72</v>
      </c>
      <c r="AE10" s="14">
        <f>SUM(Bibb!G14)</f>
        <v>1928</v>
      </c>
      <c r="AF10" s="15">
        <f>AE10/AE13</f>
        <v>0.48588709677419356</v>
      </c>
      <c r="AG10" s="16"/>
      <c r="AH10" s="13" t="s">
        <v>73</v>
      </c>
      <c r="AI10" s="14">
        <f>SUM(Bibb!G10)</f>
        <v>1957</v>
      </c>
      <c r="AJ10" s="15">
        <f>AI10/AI11</f>
        <v>0.49269889224572005</v>
      </c>
      <c r="AK10" s="16"/>
      <c r="AL10" s="13" t="s">
        <v>74</v>
      </c>
      <c r="AM10" s="14">
        <f>SUM(Calhoun!O5)</f>
        <v>1586</v>
      </c>
      <c r="AN10" s="15">
        <f>AM10/AM12</f>
        <v>0.16863370547581075</v>
      </c>
      <c r="AO10" s="17"/>
    </row>
    <row r="11" spans="1:41" ht="32.65" customHeight="1">
      <c r="A11" s="12"/>
      <c r="B11" s="39" t="s">
        <v>75</v>
      </c>
      <c r="C11" s="39" t="s">
        <v>16</v>
      </c>
      <c r="D11" s="39" t="s">
        <v>17</v>
      </c>
      <c r="E11" s="16"/>
      <c r="F11" s="39" t="s">
        <v>76</v>
      </c>
      <c r="G11" s="39" t="s">
        <v>16</v>
      </c>
      <c r="H11" s="39" t="s">
        <v>17</v>
      </c>
      <c r="I11" s="16"/>
      <c r="J11" s="9" t="s">
        <v>77</v>
      </c>
      <c r="K11" s="18">
        <f>SUM(DeKalb!G34,Etowah!G21,Jackson!G29,Limestone!G19,Madison!G34)</f>
        <v>28693</v>
      </c>
      <c r="L11" s="19">
        <f>K11/K13</f>
        <v>0.48160394776595389</v>
      </c>
      <c r="M11" s="16"/>
      <c r="N11" s="31" t="s">
        <v>50</v>
      </c>
      <c r="O11" s="32">
        <f>SUM(O9:O10)</f>
        <v>24649</v>
      </c>
      <c r="P11" s="33">
        <f>SUM(P9:P10)</f>
        <v>1</v>
      </c>
      <c r="Q11" s="16"/>
      <c r="R11" s="31" t="s">
        <v>50</v>
      </c>
      <c r="S11" s="32">
        <f>SUM(S9:S10)</f>
        <v>7033</v>
      </c>
      <c r="T11" s="33">
        <f>SUM(T9:T10)</f>
        <v>1</v>
      </c>
      <c r="U11" s="17"/>
      <c r="V11" s="28"/>
      <c r="W11" s="28"/>
      <c r="X11" s="28"/>
      <c r="Y11" s="30"/>
      <c r="Z11" s="9" t="s">
        <v>78</v>
      </c>
      <c r="AA11" s="18">
        <f>SUM(Cherokee!G21,DeKalb!G41)</f>
        <v>2205</v>
      </c>
      <c r="AB11" s="19">
        <f>AA11/AA12</f>
        <v>0.13267946326493771</v>
      </c>
      <c r="AC11" s="16"/>
      <c r="AD11" s="9" t="s">
        <v>79</v>
      </c>
      <c r="AE11" s="18">
        <f>SUM(Bibb!G15)</f>
        <v>1264</v>
      </c>
      <c r="AF11" s="19">
        <f>AE11/AE13</f>
        <v>0.31854838709677419</v>
      </c>
      <c r="AG11" s="16"/>
      <c r="AH11" s="31" t="s">
        <v>50</v>
      </c>
      <c r="AI11" s="32">
        <f>SUM(AI9:AI10)</f>
        <v>3972</v>
      </c>
      <c r="AJ11" s="33">
        <f>SUM(AJ9:AJ10)</f>
        <v>1</v>
      </c>
      <c r="AK11" s="16"/>
      <c r="AL11" s="9" t="s">
        <v>80</v>
      </c>
      <c r="AM11" s="18">
        <f>SUM(Calhoun!O6)</f>
        <v>3057</v>
      </c>
      <c r="AN11" s="19">
        <f>AM11/AM12</f>
        <v>0.32503987240829346</v>
      </c>
      <c r="AO11" s="17"/>
    </row>
    <row r="12" spans="1:41" ht="20.65" customHeight="1">
      <c r="A12" s="12"/>
      <c r="B12" s="13" t="s">
        <v>81</v>
      </c>
      <c r="C12" s="14">
        <f>SUM(Autauga!C12,Baldwin!C12,Barbour!C12,Bibb!C12,Blount!C12,Bullock!C12,Butler!C12,Calhoun!C12,Chambers!C12,Cherokee!C12,Chilton!C12,Choctaw!C12,Clarke!C12,Clay!C12,Cleburne!C12,Coffee!C12,Colbert!C12,Conecuh!C12,Coosa!C12,Covington!C12,Crenshaw!C12,Cullman!C12,Dale!C12,Dallas!C12,DeKalb!C12,Elmore!C12,Escambia!C12,Etowah!C12,Fayette!C12,SUM(Franklin!C12,Geneva!C12,Greene!C12,Hale!C12,Henry!C12,Houston!C12,Jackson!C12,Jefferson!C12,Lamar!C12,Lauderdale!C12,Lawrence!C12,Lee!C12,Limestone!C12,Lowndes!C12,Macon!C12,Madison!C12,Marengo!C12,Marion!C12,Marshall!C12,Mobile!C12,Monroe!C12,Montgomery!C12,Morgan!C12,Perry!C12,Pickens!C12,Pike!C12,Randolph!C12,Russell!C12,'St. Clair'!C12,SUM(Shelby!C12,Sumter!C12,Talladega!C12,Tallapoosa!C12,Tuscaloosa!C12,Walker!C12,Washington!C12,Wilcox!C12,Winston!C12)))</f>
        <v>205017</v>
      </c>
      <c r="D12" s="15">
        <f>C12/C15</f>
        <v>0.37117495193230332</v>
      </c>
      <c r="E12" s="16"/>
      <c r="F12" s="13" t="s">
        <v>82</v>
      </c>
      <c r="G12" s="14">
        <f>SUM(Blount!G4,Cherokee!G4,Colbert!G4,Cullman!G4,DeKalb!G4,Etowah!G4,Fayette!G4,Franklin!G4,Jackson!G4,Lamar!G4,Lawrence!G4,Marion!G4,Marshall!G4,Tuscaloosa!G4,Walker!G4,Winston!G4)</f>
        <v>93959</v>
      </c>
      <c r="H12" s="15">
        <f>G12/G14</f>
        <v>0.81473227834381101</v>
      </c>
      <c r="I12" s="16"/>
      <c r="J12" s="13" t="s">
        <v>83</v>
      </c>
      <c r="K12" s="14">
        <f>SUM(DeKalb!G35,Etowah!G22,Jackson!G30,Limestone!G20,Madison!G35)</f>
        <v>30885</v>
      </c>
      <c r="L12" s="15">
        <f>K12/K13</f>
        <v>0.51839605223404617</v>
      </c>
      <c r="M12" s="23"/>
      <c r="N12" s="24"/>
      <c r="O12" s="24"/>
      <c r="P12" s="24"/>
      <c r="Q12" s="25"/>
      <c r="R12" s="24"/>
      <c r="S12" s="24"/>
      <c r="T12" s="24"/>
      <c r="U12" s="26"/>
      <c r="V12" s="28"/>
      <c r="W12" s="28"/>
      <c r="X12" s="28"/>
      <c r="Y12" s="30"/>
      <c r="Z12" s="20" t="s">
        <v>50</v>
      </c>
      <c r="AA12" s="21">
        <f>SUM(AA9:AA11)</f>
        <v>16619</v>
      </c>
      <c r="AB12" s="22">
        <f>SUM(AB9:AB11)</f>
        <v>1</v>
      </c>
      <c r="AC12" s="16"/>
      <c r="AD12" s="13" t="s">
        <v>84</v>
      </c>
      <c r="AE12" s="41">
        <f>SUM(Bibb!G16)</f>
        <v>776</v>
      </c>
      <c r="AF12" s="15">
        <f>AE12/AE13</f>
        <v>0.19556451612903225</v>
      </c>
      <c r="AG12" s="23"/>
      <c r="AH12" s="24"/>
      <c r="AI12" s="24"/>
      <c r="AJ12" s="24"/>
      <c r="AK12" s="38"/>
      <c r="AL12" s="20" t="s">
        <v>50</v>
      </c>
      <c r="AM12" s="21">
        <f>SUM(AM9:AM11)</f>
        <v>9405</v>
      </c>
      <c r="AN12" s="22">
        <f>SUM(AN9:AN11)</f>
        <v>1</v>
      </c>
      <c r="AO12" s="17"/>
    </row>
    <row r="13" spans="1:41" ht="32.65" customHeight="1">
      <c r="A13" s="12"/>
      <c r="B13" s="9" t="s">
        <v>85</v>
      </c>
      <c r="C13" s="18">
        <f>SUM(Autauga!C13,Baldwin!C13,Barbour!C13,Bibb!C13,Blount!C13,Bullock!C13,Butler!C13,Calhoun!C13,Chambers!C13,Cherokee!C13,Chilton!C13,Choctaw!C13,Clarke!C13,Clay!C13,Cleburne!C13,Coffee!C13,Colbert!C13,Conecuh!C13,Coosa!C13,Covington!C13,Crenshaw!C13,Cullman!C13,Dale!C13,Dallas!C13,DeKalb!C13,Elmore!C13,Escambia!C13,Etowah!C13,Fayette!C13,SUM(Franklin!C13,Geneva!C13,Greene!C13,Hale!C13,Henry!C13,Houston!C13,Jackson!C13,Jefferson!C13,Lamar!C13,Lauderdale!C13,Lawrence!C13,Lee!C13,Limestone!C13,Lowndes!C13,Macon!C13,Madison!C13,Marengo!C13,Marion!C13,Marshall!C13,Mobile!C13,Monroe!C13,Montgomery!C13,Morgan!C13,Perry!C13,Pickens!C13,Pike!C13,Randolph!C13,Russell!C13,'St. Clair'!C13,SUM(Shelby!C13,Sumter!C13,Talladega!C13,Tallapoosa!C13,Tuscaloosa!C13,Walker!C13,Washington!C13,Wilcox!C13,Winston!C13)))</f>
        <v>238991</v>
      </c>
      <c r="D13" s="19">
        <f>C13/C15</f>
        <v>0.43268349911106446</v>
      </c>
      <c r="E13" s="16"/>
      <c r="F13" s="9" t="s">
        <v>86</v>
      </c>
      <c r="G13" s="18">
        <f>SUM(Blount!G5,Cherokee!G5,Colbert!G5,Cullman!G5,DeKalb!G5,Etowah!G5,Fayette!G5,Franklin!G5,Jackson!G5,Lamar!G5,Lawrence!G5,Marion!G5,Marshall!G5,Tuscaloosa!G5,Walker!G5,Winston!G5)</f>
        <v>21366</v>
      </c>
      <c r="H13" s="19">
        <f>G13/G14</f>
        <v>0.18526772165618904</v>
      </c>
      <c r="I13" s="16"/>
      <c r="J13" s="9" t="s">
        <v>50</v>
      </c>
      <c r="K13" s="18">
        <f>SUM(K11:K12)</f>
        <v>59578</v>
      </c>
      <c r="L13" s="19">
        <f>SUM(L11:L12)</f>
        <v>1</v>
      </c>
      <c r="M13" s="16"/>
      <c r="N13" s="39" t="s">
        <v>87</v>
      </c>
      <c r="O13" s="39" t="s">
        <v>16</v>
      </c>
      <c r="P13" s="39" t="s">
        <v>17</v>
      </c>
      <c r="Q13" s="16"/>
      <c r="R13" s="39" t="s">
        <v>88</v>
      </c>
      <c r="S13" s="39" t="s">
        <v>16</v>
      </c>
      <c r="T13" s="39" t="s">
        <v>17</v>
      </c>
      <c r="U13" s="17"/>
      <c r="V13" s="28"/>
      <c r="W13" s="28"/>
      <c r="X13" s="28"/>
      <c r="Y13" s="42"/>
      <c r="Z13" s="24"/>
      <c r="AA13" s="24"/>
      <c r="AB13" s="24"/>
      <c r="AC13" s="38"/>
      <c r="AD13" s="31" t="s">
        <v>50</v>
      </c>
      <c r="AE13" s="32">
        <f>SUM(AE10:AE12)</f>
        <v>3968</v>
      </c>
      <c r="AF13" s="33">
        <f>SUM(AF10:AF12)</f>
        <v>1</v>
      </c>
      <c r="AG13" s="16"/>
      <c r="AH13" s="39" t="s">
        <v>89</v>
      </c>
      <c r="AI13" s="39" t="s">
        <v>16</v>
      </c>
      <c r="AJ13" s="39" t="s">
        <v>17</v>
      </c>
      <c r="AK13" s="23"/>
      <c r="AL13" s="24"/>
      <c r="AM13" s="24"/>
      <c r="AN13" s="24"/>
      <c r="AO13" s="26"/>
    </row>
    <row r="14" spans="1:41" ht="32.65" customHeight="1">
      <c r="A14" s="12"/>
      <c r="B14" s="13" t="s">
        <v>90</v>
      </c>
      <c r="C14" s="14">
        <f>SUM(Autauga!C14,Baldwin!C14,Barbour!C14,Bibb!C14,Blount!C14,Bullock!C14,Butler!C14,Calhoun!C14,Chambers!C14,Cherokee!C14,Chilton!C14,Choctaw!C14,Clarke!C14,Clay!C14,Cleburne!C14,Coffee!C14,Colbert!C14,Conecuh!C14,Coosa!C14,Covington!C14,Crenshaw!C14,Cullman!C14,Dale!C14,Dallas!C14,DeKalb!C14,Elmore!C14,Escambia!C14,Etowah!C14,Fayette!C14,SUM(Franklin!C14,Geneva!C14,Greene!C14,Hale!C14,Henry!C14,Houston!C14,Jackson!C14,Jefferson!C14,Lamar!C14,Lauderdale!C14,Lawrence!C14,Lee!C14,Limestone!C14,Lowndes!C14,Macon!C14,Madison!C14,Marengo!C14,Marion!C14,Marshall!C14,Mobile!C14,Monroe!C14,Montgomery!C14,Morgan!C14,Perry!C14,Pickens!C14,Pike!C14,Randolph!C14,Russell!C14,'St. Clair'!C14,SUM(Shelby!C14,Sumter!C14,Talladega!C14,Tallapoosa!C14,Tuscaloosa!C14,Walker!C14,Washington!C14,Wilcox!C14,Winston!C14)))</f>
        <v>108338</v>
      </c>
      <c r="D14" s="15">
        <f>C14/C15</f>
        <v>0.19614154895663224</v>
      </c>
      <c r="E14" s="16"/>
      <c r="F14" s="20" t="s">
        <v>50</v>
      </c>
      <c r="G14" s="21">
        <f>SUM(G12:G13)</f>
        <v>115325</v>
      </c>
      <c r="H14" s="22">
        <f>SUM(H12:H13)</f>
        <v>1</v>
      </c>
      <c r="I14" s="17"/>
      <c r="J14" s="27"/>
      <c r="K14" s="27"/>
      <c r="L14" s="27"/>
      <c r="M14" s="30"/>
      <c r="N14" s="13" t="s">
        <v>91</v>
      </c>
      <c r="O14" s="14">
        <f>SUM(Colbert!G9,Franklin!G9,Lauderdale!G9,Lawrence!G14,Marion!G14)</f>
        <v>3820</v>
      </c>
      <c r="P14" s="15">
        <f>O14/O17</f>
        <v>0.24253968253968253</v>
      </c>
      <c r="Q14" s="16"/>
      <c r="R14" s="13" t="s">
        <v>92</v>
      </c>
      <c r="S14" s="41">
        <f>SUM(Cullman!G14,Marshall!G9,Morgan!G14)</f>
        <v>1245</v>
      </c>
      <c r="T14" s="15">
        <f>S14/S17</f>
        <v>0.16662205567451821</v>
      </c>
      <c r="U14" s="17"/>
      <c r="V14" s="28"/>
      <c r="W14" s="28"/>
      <c r="X14" s="28"/>
      <c r="Y14" s="30"/>
      <c r="Z14" s="37" t="s">
        <v>93</v>
      </c>
      <c r="AA14" s="37" t="s">
        <v>16</v>
      </c>
      <c r="AB14" s="37" t="s">
        <v>17</v>
      </c>
      <c r="AC14" s="23"/>
      <c r="AD14" s="24"/>
      <c r="AE14" s="24"/>
      <c r="AF14" s="24"/>
      <c r="AG14" s="38"/>
      <c r="AH14" s="13" t="s">
        <v>94</v>
      </c>
      <c r="AI14" s="14">
        <f>SUM(Calhoun!G14)</f>
        <v>3534</v>
      </c>
      <c r="AJ14" s="15">
        <f>AI14/AI16</f>
        <v>0.29667562122229685</v>
      </c>
      <c r="AK14" s="16"/>
      <c r="AL14" s="37" t="s">
        <v>95</v>
      </c>
      <c r="AM14" s="37" t="s">
        <v>16</v>
      </c>
      <c r="AN14" s="37" t="s">
        <v>17</v>
      </c>
      <c r="AO14" s="17"/>
    </row>
    <row r="15" spans="1:41" ht="32.65" customHeight="1">
      <c r="A15" s="12"/>
      <c r="B15" s="31" t="s">
        <v>50</v>
      </c>
      <c r="C15" s="32">
        <f>SUM(C12:C14)</f>
        <v>552346</v>
      </c>
      <c r="D15" s="33">
        <f>SUM(D12:D14)</f>
        <v>1</v>
      </c>
      <c r="E15" s="23"/>
      <c r="F15" s="24"/>
      <c r="G15" s="24"/>
      <c r="H15" s="24"/>
      <c r="I15" s="26"/>
      <c r="J15" s="28"/>
      <c r="K15" s="28"/>
      <c r="L15" s="28"/>
      <c r="M15" s="30"/>
      <c r="N15" s="9" t="s">
        <v>96</v>
      </c>
      <c r="O15" s="18">
        <f>SUM(Colbert!G10,Franklin!G10,Lauderdale!G10,Lawrence!G15,Marion!G15)</f>
        <v>4511</v>
      </c>
      <c r="P15" s="19">
        <f>O15/O17</f>
        <v>0.2864126984126984</v>
      </c>
      <c r="Q15" s="16"/>
      <c r="R15" s="9" t="s">
        <v>97</v>
      </c>
      <c r="S15" s="43">
        <f>SUM(Cullman!G15,Marshall!G10,Morgan!G15)</f>
        <v>1563</v>
      </c>
      <c r="T15" s="19">
        <f>S15/S17</f>
        <v>0.20918094218415417</v>
      </c>
      <c r="U15" s="17"/>
      <c r="V15" s="28"/>
      <c r="W15" s="28"/>
      <c r="X15" s="28"/>
      <c r="Y15" s="30"/>
      <c r="Z15" s="9" t="s">
        <v>98</v>
      </c>
      <c r="AA15" s="18">
        <f>SUM(Coffee!G25,Pike!G17)</f>
        <v>6131</v>
      </c>
      <c r="AB15" s="19">
        <f>AA15/AA17</f>
        <v>0.5104912572855953</v>
      </c>
      <c r="AC15" s="16"/>
      <c r="AD15" s="39" t="s">
        <v>99</v>
      </c>
      <c r="AE15" s="39" t="s">
        <v>16</v>
      </c>
      <c r="AF15" s="39" t="s">
        <v>17</v>
      </c>
      <c r="AG15" s="16"/>
      <c r="AH15" s="9" t="s">
        <v>100</v>
      </c>
      <c r="AI15" s="18">
        <f>SUM(Calhoun!G15)</f>
        <v>8378</v>
      </c>
      <c r="AJ15" s="19">
        <f>AI15/AI16</f>
        <v>0.70332437877770315</v>
      </c>
      <c r="AK15" s="16"/>
      <c r="AL15" s="9" t="s">
        <v>101</v>
      </c>
      <c r="AM15" s="18">
        <f>SUM(Calhoun!O10)</f>
        <v>5733</v>
      </c>
      <c r="AN15" s="19">
        <f>AM15/AM17</f>
        <v>0.63145720894371626</v>
      </c>
      <c r="AO15" s="17"/>
    </row>
    <row r="16" spans="1:41" ht="20.65" customHeight="1">
      <c r="A16" s="40"/>
      <c r="B16" s="24"/>
      <c r="C16" s="24"/>
      <c r="D16" s="24"/>
      <c r="E16" s="38"/>
      <c r="F16" s="37" t="s">
        <v>102</v>
      </c>
      <c r="G16" s="37" t="s">
        <v>16</v>
      </c>
      <c r="H16" s="37" t="s">
        <v>17</v>
      </c>
      <c r="I16" s="17"/>
      <c r="J16" s="28"/>
      <c r="K16" s="28"/>
      <c r="L16" s="28"/>
      <c r="M16" s="30"/>
      <c r="N16" s="13" t="s">
        <v>103</v>
      </c>
      <c r="O16" s="14">
        <f>SUM(Colbert!G11,Franklin!G11,Lauderdale!G11,Lawrence!G16,Marion!G16)</f>
        <v>7419</v>
      </c>
      <c r="P16" s="15">
        <f>O16/O17</f>
        <v>0.47104761904761905</v>
      </c>
      <c r="Q16" s="16"/>
      <c r="R16" s="13" t="s">
        <v>104</v>
      </c>
      <c r="S16" s="41">
        <f>SUM(Cullman!G16,Marshall!G11,Morgan!G16)</f>
        <v>4664</v>
      </c>
      <c r="T16" s="15">
        <f>S16/S17</f>
        <v>0.62419700214132767</v>
      </c>
      <c r="U16" s="17"/>
      <c r="V16" s="28"/>
      <c r="W16" s="28"/>
      <c r="X16" s="28"/>
      <c r="Y16" s="30"/>
      <c r="Z16" s="13" t="s">
        <v>105</v>
      </c>
      <c r="AA16" s="14">
        <f>SUM(Coffee!G26,Pike!G18)</f>
        <v>5879</v>
      </c>
      <c r="AB16" s="15">
        <f>AA16/AA17</f>
        <v>0.48950874271440464</v>
      </c>
      <c r="AC16" s="16"/>
      <c r="AD16" s="13" t="s">
        <v>106</v>
      </c>
      <c r="AE16" s="41">
        <f>SUM(Clay!G27)</f>
        <v>1578</v>
      </c>
      <c r="AF16" s="15">
        <f>AE16/AE18</f>
        <v>0.43543046357615894</v>
      </c>
      <c r="AG16" s="16"/>
      <c r="AH16" s="20" t="s">
        <v>50</v>
      </c>
      <c r="AI16" s="21">
        <f>SUM(AI14:AI15)</f>
        <v>11912</v>
      </c>
      <c r="AJ16" s="22">
        <f>SUM(AJ14:AJ15)</f>
        <v>1</v>
      </c>
      <c r="AK16" s="16"/>
      <c r="AL16" s="13" t="s">
        <v>107</v>
      </c>
      <c r="AM16" s="14">
        <f>SUM(Calhoun!O11)</f>
        <v>3346</v>
      </c>
      <c r="AN16" s="15">
        <f>AM16/AM17</f>
        <v>0.36854279105628374</v>
      </c>
      <c r="AO16" s="17"/>
    </row>
    <row r="17" spans="1:41" ht="20.65" customHeight="1">
      <c r="A17" s="12"/>
      <c r="B17" s="39" t="s">
        <v>108</v>
      </c>
      <c r="C17" s="39" t="s">
        <v>16</v>
      </c>
      <c r="D17" s="39" t="s">
        <v>17</v>
      </c>
      <c r="E17" s="16"/>
      <c r="F17" s="9" t="s">
        <v>109</v>
      </c>
      <c r="G17" s="18">
        <f>SUM(Jackson!G9,Lauderdale!G4,Limestone!G4,Madison!G4,Morgan!G4)</f>
        <v>54928</v>
      </c>
      <c r="H17" s="19">
        <f>G17/G19</f>
        <v>0.61257764841022899</v>
      </c>
      <c r="I17" s="17"/>
      <c r="J17" s="28"/>
      <c r="K17" s="28"/>
      <c r="L17" s="28"/>
      <c r="M17" s="30"/>
      <c r="N17" s="31" t="s">
        <v>50</v>
      </c>
      <c r="O17" s="32">
        <f>SUM(O14:O16)</f>
        <v>15750</v>
      </c>
      <c r="P17" s="33">
        <f>SUM(P14:P16)</f>
        <v>1</v>
      </c>
      <c r="Q17" s="16"/>
      <c r="R17" s="31" t="s">
        <v>50</v>
      </c>
      <c r="S17" s="32">
        <f>SUM(S14:S16)</f>
        <v>7472</v>
      </c>
      <c r="T17" s="33">
        <f>SUM(T14:T16)</f>
        <v>1</v>
      </c>
      <c r="U17" s="17"/>
      <c r="V17" s="28"/>
      <c r="W17" s="28"/>
      <c r="X17" s="28"/>
      <c r="Y17" s="30"/>
      <c r="Z17" s="31" t="s">
        <v>50</v>
      </c>
      <c r="AA17" s="32">
        <f>SUM(AA15:AA16)</f>
        <v>12010</v>
      </c>
      <c r="AB17" s="33">
        <f>SUM(AB15:AB16)</f>
        <v>1</v>
      </c>
      <c r="AC17" s="16"/>
      <c r="AD17" s="9" t="s">
        <v>110</v>
      </c>
      <c r="AE17" s="18">
        <f>SUM(Clay!G28)</f>
        <v>2046</v>
      </c>
      <c r="AF17" s="19">
        <f>AE17/AE18</f>
        <v>0.56456953642384111</v>
      </c>
      <c r="AG17" s="23"/>
      <c r="AH17" s="24"/>
      <c r="AI17" s="24"/>
      <c r="AJ17" s="24"/>
      <c r="AK17" s="38"/>
      <c r="AL17" s="31" t="s">
        <v>50</v>
      </c>
      <c r="AM17" s="32">
        <f>SUM(AM15:AM16)</f>
        <v>9079</v>
      </c>
      <c r="AN17" s="33">
        <f>SUM(AN15:AN16)</f>
        <v>1</v>
      </c>
      <c r="AO17" s="17"/>
    </row>
    <row r="18" spans="1:41" ht="32.65" customHeight="1">
      <c r="A18" s="12"/>
      <c r="B18" s="13" t="s">
        <v>111</v>
      </c>
      <c r="C18" s="14">
        <f>SUM(Autauga!C18,Baldwin!C18,Barbour!C18,Bibb!C18,Blount!C18,Bullock!C18,Butler!C18,Calhoun!C18,Chambers!C18,Cherokee!C18,Chilton!C18,Choctaw!C18,Clarke!C18,Clay!C18,Cleburne!C18,Coffee!C18,Colbert!C18,Conecuh!C18,Coosa!C18,Covington!C18,Crenshaw!C18,Cullman!C18,Dale!C18,Dallas!C18,DeKalb!C18,Elmore!C18,Escambia!C18,Etowah!C18,Fayette!C18,SUM(Franklin!C18,Geneva!C18,Greene!C18,Hale!C18,Henry!C18,Houston!C18,Jackson!C18,Jefferson!C18,Lamar!C18,Lauderdale!C18,Lawrence!C18,Lee!C18,Limestone!C18,Lowndes!C18,Macon!C18,Madison!C18,Marengo!C18,Marion!C18,Marshall!C18,Mobile!C18,Monroe!C18,Montgomery!C18,Morgan!C18,Perry!C18,Pickens!C18,Pike!C18,Randolph!C18,Russell!C18,'St. Clair'!C18,SUM(Shelby!C18,Sumter!C18,Talladega!C18,Tallapoosa!C18,Tuscaloosa!C18,Walker!C18,Washington!C18,Wilcox!C18,Winston!C18)))</f>
        <v>112062</v>
      </c>
      <c r="D18" s="15">
        <f>C18/C22</f>
        <v>0.20555234557710828</v>
      </c>
      <c r="E18" s="16"/>
      <c r="F18" s="13" t="s">
        <v>112</v>
      </c>
      <c r="G18" s="14">
        <f>SUM(Jackson!G10,Lauderdale!G5,Limestone!G5,Madison!G5,Morgan!G5)</f>
        <v>34739</v>
      </c>
      <c r="H18" s="15">
        <f>G18/G19</f>
        <v>0.38742235158977106</v>
      </c>
      <c r="I18" s="17"/>
      <c r="J18" s="28"/>
      <c r="K18" s="28"/>
      <c r="L18" s="28"/>
      <c r="M18" s="42"/>
      <c r="N18" s="24"/>
      <c r="O18" s="24"/>
      <c r="P18" s="24"/>
      <c r="Q18" s="25"/>
      <c r="R18" s="24"/>
      <c r="S18" s="24"/>
      <c r="T18" s="24"/>
      <c r="U18" s="26"/>
      <c r="V18" s="28"/>
      <c r="W18" s="28"/>
      <c r="X18" s="28"/>
      <c r="Y18" s="42"/>
      <c r="Z18" s="24"/>
      <c r="AA18" s="24"/>
      <c r="AB18" s="24"/>
      <c r="AC18" s="38"/>
      <c r="AD18" s="20" t="s">
        <v>50</v>
      </c>
      <c r="AE18" s="21">
        <f>SUM(AE16:AE17)</f>
        <v>3624</v>
      </c>
      <c r="AF18" s="22">
        <f>SUM(AF16:AF17)</f>
        <v>1</v>
      </c>
      <c r="AG18" s="16"/>
      <c r="AH18" s="37" t="s">
        <v>113</v>
      </c>
      <c r="AI18" s="37" t="s">
        <v>16</v>
      </c>
      <c r="AJ18" s="37" t="s">
        <v>17</v>
      </c>
      <c r="AK18" s="23"/>
      <c r="AL18" s="24"/>
      <c r="AM18" s="24"/>
      <c r="AN18" s="24"/>
      <c r="AO18" s="26"/>
    </row>
    <row r="19" spans="1:41" ht="32.65" customHeight="1">
      <c r="A19" s="12"/>
      <c r="B19" s="9" t="s">
        <v>114</v>
      </c>
      <c r="C19" s="18">
        <f>SUM(Autauga!C19,Baldwin!C19,Barbour!C19,Bibb!C19,Blount!C19,Bullock!C19,Butler!C19,Calhoun!C19,Chambers!C19,Cherokee!C19,Chilton!C19,Choctaw!C19,Clarke!C19,Clay!C19,Cleburne!C19,Coffee!C19,Colbert!C19,Conecuh!C19,Coosa!C19,Covington!C19,Crenshaw!C19,Cullman!C19,Dale!C19,Dallas!C19,DeKalb!C19,Elmore!C19,Escambia!C19,Etowah!C19,Fayette!C19,SUM(Franklin!C19,Geneva!C19,Greene!C19,Hale!C19,Henry!C19,Houston!C19,Jackson!C19,Jefferson!C19,Lamar!C19,Lauderdale!C19,Lawrence!C19,Lee!C19,Limestone!C19,Lowndes!C19,Macon!C19,Madison!C19,Marengo!C19,Marion!C19,Marshall!C19,Mobile!C19,Monroe!C19,Montgomery!C19,Morgan!C19,Perry!C19,Pickens!C19,Pike!C19,Randolph!C19,Russell!C19,'St. Clair'!C19,SUM(Shelby!C19,Sumter!C19,Talladega!C19,Tallapoosa!C19,Tuscaloosa!C19,Walker!C19,Washington!C19,Wilcox!C19,Winston!C19)))</f>
        <v>151878</v>
      </c>
      <c r="D19" s="19">
        <f>C19/C22</f>
        <v>0.27858577520979499</v>
      </c>
      <c r="E19" s="16"/>
      <c r="F19" s="9" t="s">
        <v>50</v>
      </c>
      <c r="G19" s="18">
        <f>SUM(G17:G18)</f>
        <v>89667</v>
      </c>
      <c r="H19" s="19">
        <f>SUM(H17:H18)</f>
        <v>1</v>
      </c>
      <c r="I19" s="17"/>
      <c r="J19" s="28"/>
      <c r="K19" s="28"/>
      <c r="L19" s="28"/>
      <c r="M19" s="30"/>
      <c r="N19" s="39" t="s">
        <v>115</v>
      </c>
      <c r="O19" s="39" t="s">
        <v>16</v>
      </c>
      <c r="P19" s="39" t="s">
        <v>17</v>
      </c>
      <c r="Q19" s="16"/>
      <c r="R19" s="39" t="s">
        <v>116</v>
      </c>
      <c r="S19" s="39" t="s">
        <v>16</v>
      </c>
      <c r="T19" s="39" t="s">
        <v>17</v>
      </c>
      <c r="U19" s="17"/>
      <c r="V19" s="28"/>
      <c r="W19" s="28"/>
      <c r="X19" s="28"/>
      <c r="Y19" s="30"/>
      <c r="Z19" s="39" t="s">
        <v>117</v>
      </c>
      <c r="AA19" s="39" t="s">
        <v>16</v>
      </c>
      <c r="AB19" s="39" t="s">
        <v>17</v>
      </c>
      <c r="AC19" s="23"/>
      <c r="AD19" s="24"/>
      <c r="AE19" s="24"/>
      <c r="AF19" s="24"/>
      <c r="AG19" s="38"/>
      <c r="AH19" s="9" t="s">
        <v>118</v>
      </c>
      <c r="AI19" s="18">
        <f>SUM(Calhoun!G19)</f>
        <v>4706</v>
      </c>
      <c r="AJ19" s="19">
        <f>AI19/AI21</f>
        <v>0.3881557241834378</v>
      </c>
      <c r="AK19" s="16"/>
      <c r="AL19" s="39" t="s">
        <v>119</v>
      </c>
      <c r="AM19" s="39" t="s">
        <v>16</v>
      </c>
      <c r="AN19" s="39" t="s">
        <v>17</v>
      </c>
      <c r="AO19" s="17"/>
    </row>
    <row r="20" spans="1:41" ht="32.65" customHeight="1">
      <c r="A20" s="12"/>
      <c r="B20" s="13" t="s">
        <v>120</v>
      </c>
      <c r="C20" s="14">
        <f>SUM(Autauga!C20,Baldwin!C20,Barbour!C20,Bibb!C20,Blount!C20,Bullock!C20,Butler!C20,Calhoun!C20,Chambers!C20,Cherokee!C20,Chilton!C20,Choctaw!C20,Clarke!C20,Clay!C20,Cleburne!C20,Coffee!C20,Colbert!C20,Conecuh!C20,Coosa!C20,Covington!C20,Crenshaw!C20,Cullman!C20,Dale!C20,Dallas!C20,DeKalb!C20,Elmore!C20,Escambia!C20,Etowah!C20,Fayette!C20,SUM(Franklin!C20,Geneva!C20,Greene!C20,Hale!C20,Henry!C20,Houston!C20,Jackson!C20,Jefferson!C20,Lamar!C20,Lauderdale!C20,Lawrence!C20,Lee!C20,Limestone!C20,Lowndes!C20,Macon!C20,Madison!C20,Marengo!C20,Marion!C20,Marshall!C20,Mobile!C20,Monroe!C20,Montgomery!C20,Morgan!C20,Perry!C20,Pickens!C20,Pike!C20,Randolph!C20,Russell!C20,'St. Clair'!C20,SUM(Shelby!C20,Sumter!C20,Talladega!C20,Tallapoosa!C20,Tuscaloosa!C20,Walker!C20,Washington!C20,Wilcox!C20,Winston!C20)))</f>
        <v>154500</v>
      </c>
      <c r="D20" s="15">
        <f>C20/C22</f>
        <v>0.28339524006053102</v>
      </c>
      <c r="E20" s="17"/>
      <c r="F20" s="27"/>
      <c r="G20" s="27"/>
      <c r="H20" s="27"/>
      <c r="I20" s="28"/>
      <c r="J20" s="28"/>
      <c r="K20" s="28"/>
      <c r="L20" s="28"/>
      <c r="M20" s="30"/>
      <c r="N20" s="13" t="s">
        <v>121</v>
      </c>
      <c r="O20" s="14">
        <f>SUM(Madison!G14)</f>
        <v>9483</v>
      </c>
      <c r="P20" s="15">
        <f>O20/O22</f>
        <v>0.57020022848896634</v>
      </c>
      <c r="Q20" s="16"/>
      <c r="R20" s="13" t="s">
        <v>122</v>
      </c>
      <c r="S20" s="14">
        <f>SUM(Madison!G24)</f>
        <v>3485</v>
      </c>
      <c r="T20" s="15">
        <f>S20/S22</f>
        <v>0.73306689103912492</v>
      </c>
      <c r="U20" s="17"/>
      <c r="V20" s="28"/>
      <c r="W20" s="28"/>
      <c r="X20" s="28"/>
      <c r="Y20" s="30"/>
      <c r="Z20" s="13" t="s">
        <v>123</v>
      </c>
      <c r="AA20" s="14">
        <f>SUM(Mobile!G22)</f>
        <v>11977</v>
      </c>
      <c r="AB20" s="15">
        <f>AA20/AA24</f>
        <v>0.36124264816769719</v>
      </c>
      <c r="AC20" s="16"/>
      <c r="AD20" s="37" t="s">
        <v>124</v>
      </c>
      <c r="AE20" s="37" t="s">
        <v>16</v>
      </c>
      <c r="AF20" s="37" t="s">
        <v>17</v>
      </c>
      <c r="AG20" s="16"/>
      <c r="AH20" s="13" t="s">
        <v>125</v>
      </c>
      <c r="AI20" s="14">
        <f>SUM(Calhoun!G20)</f>
        <v>7418</v>
      </c>
      <c r="AJ20" s="15">
        <f>AI20/AI21</f>
        <v>0.6118442758165622</v>
      </c>
      <c r="AK20" s="16"/>
      <c r="AL20" s="13" t="s">
        <v>126</v>
      </c>
      <c r="AM20" s="14">
        <f>SUM(Calhoun!O15)</f>
        <v>4784</v>
      </c>
      <c r="AN20" s="15">
        <f>AM20/AM22</f>
        <v>0.47526326246771311</v>
      </c>
      <c r="AO20" s="17"/>
    </row>
    <row r="21" spans="1:41" ht="20.65" customHeight="1">
      <c r="A21" s="12"/>
      <c r="B21" s="9" t="s">
        <v>127</v>
      </c>
      <c r="C21" s="18">
        <f>SUM(Autauga!C21,Baldwin!C21,Barbour!C21,Bibb!C21,Blount!C21,Bullock!C21,Butler!C21,Calhoun!C21,Chambers!C21,Cherokee!C21,Chilton!C21,Choctaw!C21,Clarke!C21,Clay!C21,Cleburne!C21,Coffee!C21,Colbert!C21,Conecuh!C21,Coosa!C21,Covington!C21,Crenshaw!C21,Cullman!C21,Dale!C21,Dallas!C21,DeKalb!C21,Elmore!C21,Escambia!C21,Etowah!C21,Fayette!C21,SUM(Franklin!C21,Geneva!C21,Greene!C21,Hale!C21,Henry!C21,Houston!C21,Jackson!C21,Jefferson!C21,Lamar!C21,Lauderdale!C21,Lawrence!C21,Lee!C21,Limestone!C21,Lowndes!C21,Macon!C21,Madison!C21,Marengo!C21,Marion!C21,Marshall!C21,Mobile!C21,Monroe!C21,Montgomery!C21,Morgan!C21,Perry!C21,Pickens!C21,Pike!C21,Randolph!C21,Russell!C21,'St. Clair'!C21,SUM(Shelby!C21,Sumter!C21,Talladega!C21,Tallapoosa!C21,Tuscaloosa!C21,Walker!C21,Washington!C21,Wilcox!C21,Winston!C21)))</f>
        <v>126735</v>
      </c>
      <c r="D21" s="19">
        <f>C21/C22</f>
        <v>0.23246663915256569</v>
      </c>
      <c r="E21" s="17"/>
      <c r="F21" s="28"/>
      <c r="G21" s="28"/>
      <c r="H21" s="28"/>
      <c r="I21" s="28"/>
      <c r="J21" s="28"/>
      <c r="K21" s="28"/>
      <c r="L21" s="28"/>
      <c r="M21" s="30"/>
      <c r="N21" s="9" t="s">
        <v>128</v>
      </c>
      <c r="O21" s="18">
        <f>SUM(Madison!G15)</f>
        <v>7148</v>
      </c>
      <c r="P21" s="19">
        <f>O21/O22</f>
        <v>0.4297997715110336</v>
      </c>
      <c r="Q21" s="16"/>
      <c r="R21" s="9" t="s">
        <v>129</v>
      </c>
      <c r="S21" s="18">
        <f>SUM(Madison!G25)</f>
        <v>1269</v>
      </c>
      <c r="T21" s="19">
        <f>S21/S22</f>
        <v>0.26693310896087508</v>
      </c>
      <c r="U21" s="17"/>
      <c r="V21" s="28"/>
      <c r="W21" s="28"/>
      <c r="X21" s="28"/>
      <c r="Y21" s="30"/>
      <c r="Z21" s="9" t="s">
        <v>130</v>
      </c>
      <c r="AA21" s="18">
        <f>SUM(Mobile!G23)</f>
        <v>8071</v>
      </c>
      <c r="AB21" s="19">
        <f>AA21/AA24</f>
        <v>0.24343236314281405</v>
      </c>
      <c r="AC21" s="16"/>
      <c r="AD21" s="9" t="s">
        <v>131</v>
      </c>
      <c r="AE21" s="18">
        <f>SUM(Cleburne!G22)</f>
        <v>1079</v>
      </c>
      <c r="AF21" s="19">
        <f>AE21/AE23</f>
        <v>0.28873427883328873</v>
      </c>
      <c r="AG21" s="16"/>
      <c r="AH21" s="31" t="s">
        <v>50</v>
      </c>
      <c r="AI21" s="32">
        <f>SUM(AI19:AI20)</f>
        <v>12124</v>
      </c>
      <c r="AJ21" s="33">
        <f>SUM(AJ19:AJ20)</f>
        <v>1</v>
      </c>
      <c r="AK21" s="16"/>
      <c r="AL21" s="9" t="s">
        <v>132</v>
      </c>
      <c r="AM21" s="18">
        <f>SUM(Calhoun!O16)</f>
        <v>5282</v>
      </c>
      <c r="AN21" s="19">
        <f>AM21/AM22</f>
        <v>0.52473673753228689</v>
      </c>
      <c r="AO21" s="17"/>
    </row>
    <row r="22" spans="1:41" ht="32.65" customHeight="1">
      <c r="A22" s="12"/>
      <c r="B22" s="20" t="s">
        <v>50</v>
      </c>
      <c r="C22" s="21">
        <f>SUM(C18:C21)</f>
        <v>545175</v>
      </c>
      <c r="D22" s="22">
        <f>SUM(D18:D21)</f>
        <v>1</v>
      </c>
      <c r="E22" s="17"/>
      <c r="F22" s="28"/>
      <c r="G22" s="28"/>
      <c r="H22" s="28"/>
      <c r="I22" s="28"/>
      <c r="J22" s="28"/>
      <c r="K22" s="28"/>
      <c r="L22" s="28"/>
      <c r="M22" s="30"/>
      <c r="N22" s="20" t="s">
        <v>50</v>
      </c>
      <c r="O22" s="21">
        <f>SUM(O20:O21)</f>
        <v>16631</v>
      </c>
      <c r="P22" s="22">
        <f>SUM(P20:P21)</f>
        <v>1</v>
      </c>
      <c r="Q22" s="16"/>
      <c r="R22" s="20" t="s">
        <v>50</v>
      </c>
      <c r="S22" s="21">
        <f>SUM(S20:S21)</f>
        <v>4754</v>
      </c>
      <c r="T22" s="22">
        <f>SUM(T20:T21)</f>
        <v>1</v>
      </c>
      <c r="U22" s="17"/>
      <c r="V22" s="28"/>
      <c r="W22" s="28"/>
      <c r="X22" s="28"/>
      <c r="Y22" s="30"/>
      <c r="Z22" s="13" t="s">
        <v>133</v>
      </c>
      <c r="AA22" s="14">
        <f>SUM(Mobile!G24)</f>
        <v>3872</v>
      </c>
      <c r="AB22" s="15">
        <f>AA22/AA24</f>
        <v>0.11678479867290001</v>
      </c>
      <c r="AC22" s="16"/>
      <c r="AD22" s="13" t="s">
        <v>134</v>
      </c>
      <c r="AE22" s="14">
        <f>SUM(Cleburne!G23)</f>
        <v>2658</v>
      </c>
      <c r="AF22" s="15">
        <f>AE22/AE23</f>
        <v>0.71126572116671127</v>
      </c>
      <c r="AG22" s="23"/>
      <c r="AH22" s="24"/>
      <c r="AI22" s="24"/>
      <c r="AJ22" s="24"/>
      <c r="AK22" s="38"/>
      <c r="AL22" s="20" t="s">
        <v>50</v>
      </c>
      <c r="AM22" s="21">
        <f>SUM(AM20:AM21)</f>
        <v>10066</v>
      </c>
      <c r="AN22" s="22">
        <f>SUM(AN20:AN21)</f>
        <v>1</v>
      </c>
      <c r="AO22" s="17"/>
    </row>
    <row r="23" spans="1:41" ht="32.65" customHeight="1">
      <c r="A23" s="40"/>
      <c r="B23" s="24"/>
      <c r="C23" s="24"/>
      <c r="D23" s="24"/>
      <c r="E23" s="26"/>
      <c r="F23" s="28"/>
      <c r="G23" s="28"/>
      <c r="H23" s="28"/>
      <c r="I23" s="28"/>
      <c r="J23" s="28"/>
      <c r="K23" s="28"/>
      <c r="L23" s="28"/>
      <c r="M23" s="42"/>
      <c r="N23" s="24"/>
      <c r="O23" s="24"/>
      <c r="P23" s="24"/>
      <c r="Q23" s="25"/>
      <c r="R23" s="24"/>
      <c r="S23" s="24"/>
      <c r="T23" s="24"/>
      <c r="U23" s="26"/>
      <c r="V23" s="28"/>
      <c r="W23" s="28"/>
      <c r="X23" s="28"/>
      <c r="Y23" s="30"/>
      <c r="Z23" s="9" t="s">
        <v>135</v>
      </c>
      <c r="AA23" s="18">
        <f>SUM(Mobile!G25)</f>
        <v>9235</v>
      </c>
      <c r="AB23" s="19">
        <f>AA23/AA24</f>
        <v>0.27854019001658875</v>
      </c>
      <c r="AC23" s="16"/>
      <c r="AD23" s="31" t="s">
        <v>50</v>
      </c>
      <c r="AE23" s="32">
        <f>SUM(AE21:AE22)</f>
        <v>3737</v>
      </c>
      <c r="AF23" s="33">
        <f>SUM(AF21:AF22)</f>
        <v>1</v>
      </c>
      <c r="AG23" s="16"/>
      <c r="AH23" s="39" t="s">
        <v>136</v>
      </c>
      <c r="AI23" s="39" t="s">
        <v>16</v>
      </c>
      <c r="AJ23" s="39" t="s">
        <v>17</v>
      </c>
      <c r="AK23" s="23"/>
      <c r="AL23" s="24"/>
      <c r="AM23" s="24"/>
      <c r="AN23" s="24"/>
      <c r="AO23" s="26"/>
    </row>
    <row r="24" spans="1:41" ht="32.65" customHeight="1">
      <c r="A24" s="12"/>
      <c r="B24" s="37" t="s">
        <v>137</v>
      </c>
      <c r="C24" s="37" t="s">
        <v>16</v>
      </c>
      <c r="D24" s="37" t="s">
        <v>17</v>
      </c>
      <c r="E24" s="17"/>
      <c r="F24" s="28"/>
      <c r="G24" s="28"/>
      <c r="H24" s="28"/>
      <c r="I24" s="28"/>
      <c r="J24" s="28"/>
      <c r="K24" s="28"/>
      <c r="L24" s="28"/>
      <c r="M24" s="30"/>
      <c r="N24" s="37" t="s">
        <v>138</v>
      </c>
      <c r="O24" s="37" t="s">
        <v>16</v>
      </c>
      <c r="P24" s="37" t="s">
        <v>17</v>
      </c>
      <c r="Q24" s="16"/>
      <c r="R24" s="37" t="s">
        <v>139</v>
      </c>
      <c r="S24" s="37" t="s">
        <v>16</v>
      </c>
      <c r="T24" s="37" t="s">
        <v>17</v>
      </c>
      <c r="U24" s="17"/>
      <c r="V24" s="28"/>
      <c r="W24" s="28"/>
      <c r="X24" s="28"/>
      <c r="Y24" s="30"/>
      <c r="Z24" s="20" t="s">
        <v>50</v>
      </c>
      <c r="AA24" s="21">
        <f>SUM(AA20:AA23)</f>
        <v>33155</v>
      </c>
      <c r="AB24" s="22">
        <f>SUM(AB20:AB23)</f>
        <v>1</v>
      </c>
      <c r="AC24" s="23"/>
      <c r="AD24" s="24"/>
      <c r="AE24" s="24"/>
      <c r="AF24" s="24"/>
      <c r="AG24" s="38"/>
      <c r="AH24" s="13" t="s">
        <v>140</v>
      </c>
      <c r="AI24" s="14">
        <f>SUM(Mobile!G29)</f>
        <v>14251</v>
      </c>
      <c r="AJ24" s="15">
        <f>AI24/AI27</f>
        <v>0.40113153376305344</v>
      </c>
      <c r="AK24" s="16"/>
      <c r="AL24" s="37" t="s">
        <v>141</v>
      </c>
      <c r="AM24" s="37" t="s">
        <v>16</v>
      </c>
      <c r="AN24" s="37" t="s">
        <v>17</v>
      </c>
      <c r="AO24" s="17"/>
    </row>
    <row r="25" spans="1:41" ht="32.65" customHeight="1">
      <c r="A25" s="12"/>
      <c r="B25" s="9" t="s">
        <v>142</v>
      </c>
      <c r="C25" s="18">
        <f>SUM(Autauga!C25,Baldwin!C25,Barbour!C25,Bibb!C25,Blount!C25,Bullock!C25,Butler!C25,Calhoun!C25,Chambers!C25,Cherokee!C25,Chilton!C25,Choctaw!C25,Clarke!C25,Clay!C25,Cleburne!C25,Coffee!C25,Colbert!C25,Conecuh!C25,Coosa!C25,Covington!C25,Crenshaw!C25,Cullman!C25,Dale!C25,Dallas!C25,DeKalb!C25,Elmore!C25,Escambia!C25,Etowah!C25,Fayette!C25,SUM(Franklin!C25,Geneva!C25,Greene!C25,Hale!C25,Henry!C25,Houston!C25,Jackson!C25,Jefferson!C25,Lamar!C25,Lauderdale!C25,Lawrence!C25,Lee!C25,Limestone!C25,Lowndes!C25,Macon!C25,Madison!C25,Marengo!C25,Marion!C25,Marshall!C25,Mobile!C25,Monroe!C25,Montgomery!C25,Morgan!C25,Perry!C25,Pickens!C25,Pike!C25,Randolph!C25,Russell!C25,'St. Clair'!C25,SUM(Shelby!C25,Sumter!C25,Talladega!C25,Tallapoosa!C25,Tuscaloosa!C25,Walker!C25,Washington!C25,Wilcox!C25,Winston!C25)))</f>
        <v>267559</v>
      </c>
      <c r="D25" s="19">
        <f>C25/C27</f>
        <v>0.51836044357994748</v>
      </c>
      <c r="E25" s="17"/>
      <c r="F25" s="28"/>
      <c r="G25" s="28"/>
      <c r="H25" s="28"/>
      <c r="I25" s="28"/>
      <c r="J25" s="28"/>
      <c r="K25" s="28"/>
      <c r="L25" s="28"/>
      <c r="M25" s="30"/>
      <c r="N25" s="9" t="s">
        <v>143</v>
      </c>
      <c r="O25" s="18">
        <f>SUM(DeKalb!G9,Jackson!G14,Madison!G19)</f>
        <v>4457</v>
      </c>
      <c r="P25" s="19">
        <f>O25/O27</f>
        <v>0.21486766620064601</v>
      </c>
      <c r="Q25" s="16"/>
      <c r="R25" s="9" t="s">
        <v>144</v>
      </c>
      <c r="S25" s="18">
        <f>SUM(Cullman!G20)</f>
        <v>3361</v>
      </c>
      <c r="T25" s="19">
        <f>S25/S27</f>
        <v>0.35721118078435543</v>
      </c>
      <c r="U25" s="17"/>
      <c r="V25" s="28"/>
      <c r="W25" s="28"/>
      <c r="X25" s="28"/>
      <c r="Y25" s="42"/>
      <c r="Z25" s="24"/>
      <c r="AA25" s="24"/>
      <c r="AB25" s="24"/>
      <c r="AC25" s="38"/>
      <c r="AD25" s="39" t="s">
        <v>145</v>
      </c>
      <c r="AE25" s="39" t="s">
        <v>16</v>
      </c>
      <c r="AF25" s="39" t="s">
        <v>17</v>
      </c>
      <c r="AG25" s="16"/>
      <c r="AH25" s="9" t="s">
        <v>146</v>
      </c>
      <c r="AI25" s="18">
        <f>SUM(Mobile!G30)</f>
        <v>4371</v>
      </c>
      <c r="AJ25" s="19">
        <f>AI25/AI27</f>
        <v>0.12303318602752836</v>
      </c>
      <c r="AK25" s="16"/>
      <c r="AL25" s="9" t="s">
        <v>147</v>
      </c>
      <c r="AM25" s="18">
        <f>SUM(Calhoun!O20)</f>
        <v>5813</v>
      </c>
      <c r="AN25" s="19">
        <f>AM25/AM27</f>
        <v>0.62131252672082082</v>
      </c>
      <c r="AO25" s="17"/>
    </row>
    <row r="26" spans="1:41" ht="32.65" customHeight="1">
      <c r="A26" s="12"/>
      <c r="B26" s="13" t="s">
        <v>148</v>
      </c>
      <c r="C26" s="14">
        <f>SUM(Autauga!C26,Baldwin!C26,Barbour!C26,Bibb!C26,Blount!C26,Bullock!C26,Butler!C26,Calhoun!C26,Chambers!C26,Cherokee!C26,Chilton!C26,Choctaw!C26,Clarke!C26,Clay!C26,Cleburne!C26,Coffee!C26,Colbert!C26,Conecuh!C26,Coosa!C26,Covington!C26,Crenshaw!C26,Cullman!C26,Dale!C26,Dallas!C26,DeKalb!C26,Elmore!C26,Escambia!C26,Etowah!C26,Fayette!C26,SUM(Franklin!C26,Geneva!C26,Greene!C26,Hale!C26,Henry!C26,Houston!C26,Jackson!C26,Jefferson!C26,Lamar!C26,Lauderdale!C26,Lawrence!C26,Lee!C26,Limestone!C26,Lowndes!C26,Macon!C26,Madison!C26,Marengo!C26,Marion!C26,Marshall!C26,Mobile!C26,Monroe!C26,Montgomery!C26,Morgan!C26,Perry!C26,Pickens!C26,Pike!C26,Randolph!C26,Russell!C26,'St. Clair'!C26,SUM(Shelby!C26,Sumter!C26,Talladega!C26,Tallapoosa!C26,Tuscaloosa!C26,Walker!C26,Washington!C26,Wilcox!C26,Winston!C26)))</f>
        <v>248605</v>
      </c>
      <c r="D26" s="15">
        <f>C26/C27</f>
        <v>0.48163955642005252</v>
      </c>
      <c r="E26" s="17"/>
      <c r="F26" s="28"/>
      <c r="G26" s="28"/>
      <c r="H26" s="28"/>
      <c r="I26" s="28"/>
      <c r="J26" s="28"/>
      <c r="K26" s="28"/>
      <c r="L26" s="28"/>
      <c r="M26" s="30"/>
      <c r="N26" s="13" t="s">
        <v>149</v>
      </c>
      <c r="O26" s="14">
        <f>SUM(DeKalb!G10,Jackson!G15,Madison!G20)</f>
        <v>16286</v>
      </c>
      <c r="P26" s="15">
        <f>O26/O27</f>
        <v>0.78513233379935399</v>
      </c>
      <c r="Q26" s="16"/>
      <c r="R26" s="13" t="s">
        <v>150</v>
      </c>
      <c r="S26" s="14">
        <f>SUM(Cullman!G21)</f>
        <v>6048</v>
      </c>
      <c r="T26" s="15">
        <f>S26/S27</f>
        <v>0.64278881921564457</v>
      </c>
      <c r="U26" s="17"/>
      <c r="V26" s="28"/>
      <c r="W26" s="28"/>
      <c r="X26" s="28"/>
      <c r="Y26" s="30"/>
      <c r="Z26" s="37" t="s">
        <v>151</v>
      </c>
      <c r="AA26" s="37" t="s">
        <v>16</v>
      </c>
      <c r="AB26" s="37" t="s">
        <v>17</v>
      </c>
      <c r="AC26" s="16"/>
      <c r="AD26" s="13" t="s">
        <v>152</v>
      </c>
      <c r="AE26" s="14">
        <f>Coffee!G30</f>
        <v>3168</v>
      </c>
      <c r="AF26" s="15">
        <f>AE26/AE28</f>
        <v>0.38942839582052857</v>
      </c>
      <c r="AG26" s="16"/>
      <c r="AH26" s="13" t="s">
        <v>153</v>
      </c>
      <c r="AI26" s="14">
        <f>SUM(Mobile!G31)</f>
        <v>16905</v>
      </c>
      <c r="AJ26" s="15">
        <f>AI26/AI27</f>
        <v>0.47583528020941818</v>
      </c>
      <c r="AK26" s="16"/>
      <c r="AL26" s="13" t="s">
        <v>154</v>
      </c>
      <c r="AM26" s="14">
        <f>SUM(Calhoun!O21)</f>
        <v>3543</v>
      </c>
      <c r="AN26" s="15">
        <f>AM26/AM27</f>
        <v>0.37868747327917912</v>
      </c>
      <c r="AO26" s="17"/>
    </row>
    <row r="27" spans="1:41" ht="20.65" customHeight="1">
      <c r="A27" s="12"/>
      <c r="B27" s="31" t="s">
        <v>50</v>
      </c>
      <c r="C27" s="32">
        <f>SUM(C25:C26)</f>
        <v>516164</v>
      </c>
      <c r="D27" s="33">
        <f>SUM(D25:D26)</f>
        <v>1</v>
      </c>
      <c r="E27" s="17"/>
      <c r="F27" s="28"/>
      <c r="G27" s="28"/>
      <c r="H27" s="28"/>
      <c r="I27" s="28"/>
      <c r="J27" s="28"/>
      <c r="K27" s="28"/>
      <c r="L27" s="28"/>
      <c r="M27" s="30"/>
      <c r="N27" s="31" t="s">
        <v>50</v>
      </c>
      <c r="O27" s="32">
        <f>SUM(O25:O26)</f>
        <v>20743</v>
      </c>
      <c r="P27" s="33">
        <f>SUM(P25:P26)</f>
        <v>1</v>
      </c>
      <c r="Q27" s="16"/>
      <c r="R27" s="31" t="s">
        <v>50</v>
      </c>
      <c r="S27" s="32">
        <f>SUM(S25:S26)</f>
        <v>9409</v>
      </c>
      <c r="T27" s="33">
        <f>SUM(T25:T26)</f>
        <v>1</v>
      </c>
      <c r="U27" s="17"/>
      <c r="V27" s="28"/>
      <c r="W27" s="28"/>
      <c r="X27" s="28"/>
      <c r="Y27" s="30"/>
      <c r="Z27" s="9" t="s">
        <v>155</v>
      </c>
      <c r="AA27" s="18">
        <f>SUM(Etowah!G26)</f>
        <v>9294</v>
      </c>
      <c r="AB27" s="19">
        <f>AA27/AA29</f>
        <v>0.60393787770485408</v>
      </c>
      <c r="AC27" s="16"/>
      <c r="AD27" s="9" t="s">
        <v>156</v>
      </c>
      <c r="AE27" s="18">
        <f>Coffee!G31</f>
        <v>4967</v>
      </c>
      <c r="AF27" s="19">
        <f>AE27/AE28</f>
        <v>0.61057160417947143</v>
      </c>
      <c r="AG27" s="16"/>
      <c r="AH27" s="31" t="s">
        <v>50</v>
      </c>
      <c r="AI27" s="32">
        <f>SUM(AI24:AI26)</f>
        <v>35527</v>
      </c>
      <c r="AJ27" s="33">
        <f>SUM(AJ24:AJ26)</f>
        <v>1</v>
      </c>
      <c r="AK27" s="16"/>
      <c r="AL27" s="31" t="s">
        <v>50</v>
      </c>
      <c r="AM27" s="32">
        <f>SUM(AM25:AM26)</f>
        <v>9356</v>
      </c>
      <c r="AN27" s="33">
        <f>SUM(AN25:AN26)</f>
        <v>1</v>
      </c>
      <c r="AO27" s="17"/>
    </row>
    <row r="28" spans="1:41" ht="32.65" customHeight="1">
      <c r="A28" s="40"/>
      <c r="B28" s="24"/>
      <c r="C28" s="24"/>
      <c r="D28" s="24"/>
      <c r="E28" s="26"/>
      <c r="F28" s="28"/>
      <c r="G28" s="28"/>
      <c r="H28" s="28"/>
      <c r="I28" s="28"/>
      <c r="J28" s="28"/>
      <c r="K28" s="28"/>
      <c r="L28" s="28"/>
      <c r="M28" s="42"/>
      <c r="N28" s="24"/>
      <c r="O28" s="24"/>
      <c r="P28" s="24"/>
      <c r="Q28" s="25"/>
      <c r="R28" s="24"/>
      <c r="S28" s="24"/>
      <c r="T28" s="24"/>
      <c r="U28" s="26"/>
      <c r="V28" s="28"/>
      <c r="W28" s="28"/>
      <c r="X28" s="28"/>
      <c r="Y28" s="30"/>
      <c r="Z28" s="13" t="s">
        <v>157</v>
      </c>
      <c r="AA28" s="14">
        <f>SUM(Etowah!G27)</f>
        <v>6095</v>
      </c>
      <c r="AB28" s="15">
        <f>AA28/AA29</f>
        <v>0.39606212229514587</v>
      </c>
      <c r="AC28" s="16"/>
      <c r="AD28" s="20" t="s">
        <v>50</v>
      </c>
      <c r="AE28" s="21">
        <f>SUM(AE26:AE27)</f>
        <v>8135</v>
      </c>
      <c r="AF28" s="22">
        <f>SUM(AF26:AF27)</f>
        <v>1</v>
      </c>
      <c r="AG28" s="23"/>
      <c r="AH28" s="24"/>
      <c r="AI28" s="24"/>
      <c r="AJ28" s="24"/>
      <c r="AK28" s="25"/>
      <c r="AL28" s="24"/>
      <c r="AM28" s="24"/>
      <c r="AN28" s="24"/>
      <c r="AO28" s="26"/>
    </row>
    <row r="29" spans="1:41" ht="32.65" customHeight="1">
      <c r="A29" s="12"/>
      <c r="B29" s="39" t="s">
        <v>158</v>
      </c>
      <c r="C29" s="39" t="s">
        <v>16</v>
      </c>
      <c r="D29" s="39" t="s">
        <v>17</v>
      </c>
      <c r="E29" s="17"/>
      <c r="F29" s="28"/>
      <c r="G29" s="28"/>
      <c r="H29" s="28"/>
      <c r="I29" s="28"/>
      <c r="J29" s="28"/>
      <c r="K29" s="28"/>
      <c r="L29" s="28"/>
      <c r="M29" s="30"/>
      <c r="N29" s="39" t="s">
        <v>159</v>
      </c>
      <c r="O29" s="39" t="s">
        <v>16</v>
      </c>
      <c r="P29" s="39" t="s">
        <v>17</v>
      </c>
      <c r="Q29" s="16"/>
      <c r="R29" s="39" t="s">
        <v>160</v>
      </c>
      <c r="S29" s="39" t="s">
        <v>16</v>
      </c>
      <c r="T29" s="39" t="s">
        <v>17</v>
      </c>
      <c r="U29" s="17"/>
      <c r="V29" s="28"/>
      <c r="W29" s="28"/>
      <c r="X29" s="28"/>
      <c r="Y29" s="30"/>
      <c r="Z29" s="31" t="s">
        <v>50</v>
      </c>
      <c r="AA29" s="32">
        <f>SUM(AA27:AA28)</f>
        <v>15389</v>
      </c>
      <c r="AB29" s="33">
        <f>SUM(AB27:AB28)</f>
        <v>1</v>
      </c>
      <c r="AC29" s="23"/>
      <c r="AD29" s="24"/>
      <c r="AE29" s="24"/>
      <c r="AF29" s="24"/>
      <c r="AG29" s="38"/>
      <c r="AH29" s="39" t="s">
        <v>161</v>
      </c>
      <c r="AI29" s="39" t="s">
        <v>16</v>
      </c>
      <c r="AJ29" s="39" t="s">
        <v>17</v>
      </c>
      <c r="AK29" s="16"/>
      <c r="AL29" s="39" t="s">
        <v>162</v>
      </c>
      <c r="AM29" s="39" t="s">
        <v>16</v>
      </c>
      <c r="AN29" s="39" t="s">
        <v>17</v>
      </c>
      <c r="AO29" s="17"/>
    </row>
    <row r="30" spans="1:41" ht="32.65" customHeight="1">
      <c r="A30" s="12"/>
      <c r="B30" s="13" t="s">
        <v>163</v>
      </c>
      <c r="C30" s="14">
        <f>SUM(Autauga!C30,Baldwin!C30,Barbour!C30,Bibb!C30,Blount!C30,Bullock!C30,Butler!C30,Calhoun!C30,Chambers!C30,Cherokee!C30,Chilton!C30,Choctaw!C30,Clarke!C30,Clay!C30,Cleburne!C30,Coffee!C30,Colbert!C30,Conecuh!C30,Coosa!C30,Covington!C30,Crenshaw!C30,Cullman!C30,Dale!C30,Dallas!C30,DeKalb!C30,Elmore!C30,Escambia!C30,Etowah!C30,Fayette!C30,SUM(Franklin!C30,Geneva!C30,Greene!C30,Hale!C30,Henry!C30,Houston!C30,Jackson!C30,Jefferson!C30,Lamar!C30,Lauderdale!C30,Lawrence!C30,Lee!C30,Limestone!C30,Lowndes!C30,Macon!C30,Madison!C30,Marengo!C30,Marion!C30,Marshall!C30,Mobile!C30,Monroe!C30,Montgomery!C30,Morgan!C30,Perry!C30,Pickens!C30,Pike!C30,Randolph!C30,Russell!C30,'St. Clair'!C30,SUM(Shelby!C30,Sumter!C30,Talladega!C30,Tallapoosa!C30,Tuscaloosa!C30,Walker!C30,Washington!C30,Wilcox!C30,Winston!C30)))</f>
        <v>127861</v>
      </c>
      <c r="D30" s="15">
        <f>C30/C33</f>
        <v>0.27288598252911633</v>
      </c>
      <c r="E30" s="17"/>
      <c r="F30" s="28"/>
      <c r="G30" s="28"/>
      <c r="H30" s="28"/>
      <c r="I30" s="28"/>
      <c r="J30" s="28"/>
      <c r="K30" s="28"/>
      <c r="L30" s="28"/>
      <c r="M30" s="30"/>
      <c r="N30" s="13" t="s">
        <v>164</v>
      </c>
      <c r="O30" s="14">
        <f>SUM(Cherokee!G9,DeKalb!G14,Etowah!G9)</f>
        <v>10950</v>
      </c>
      <c r="P30" s="15">
        <f>O30/O32</f>
        <v>0.46579887697805</v>
      </c>
      <c r="Q30" s="16"/>
      <c r="R30" s="13" t="s">
        <v>165</v>
      </c>
      <c r="S30" s="14">
        <f>SUM(Jefferson!G4,Walker!G9,Winston!G14)</f>
        <v>4011</v>
      </c>
      <c r="T30" s="15">
        <f>S30/S32</f>
        <v>0.44062397011974075</v>
      </c>
      <c r="U30" s="17"/>
      <c r="V30" s="28"/>
      <c r="W30" s="28"/>
      <c r="X30" s="28"/>
      <c r="Y30" s="42"/>
      <c r="Z30" s="24"/>
      <c r="AA30" s="24"/>
      <c r="AB30" s="24"/>
      <c r="AC30" s="38"/>
      <c r="AD30" s="37" t="s">
        <v>166</v>
      </c>
      <c r="AE30" s="37" t="s">
        <v>16</v>
      </c>
      <c r="AF30" s="37" t="s">
        <v>17</v>
      </c>
      <c r="AG30" s="16"/>
      <c r="AH30" s="13" t="s">
        <v>167</v>
      </c>
      <c r="AI30" s="14">
        <f>SUM(Monroe!G9)</f>
        <v>982</v>
      </c>
      <c r="AJ30" s="15">
        <f>AI30/AI32</f>
        <v>0.68289290681502091</v>
      </c>
      <c r="AK30" s="16"/>
      <c r="AL30" s="13" t="s">
        <v>168</v>
      </c>
      <c r="AM30" s="14">
        <f>SUM(Chilton!G21)</f>
        <v>3865</v>
      </c>
      <c r="AN30" s="15">
        <f>AM30/AM32</f>
        <v>0.53576379262545049</v>
      </c>
      <c r="AO30" s="17"/>
    </row>
    <row r="31" spans="1:41" ht="32.65" customHeight="1">
      <c r="A31" s="12"/>
      <c r="B31" s="9" t="s">
        <v>169</v>
      </c>
      <c r="C31" s="18">
        <f>SUM(Autauga!C31,Baldwin!C31,Barbour!C31,Bibb!C31,Blount!C31,Bullock!C31,Butler!C31,Calhoun!C31,Chambers!C31,Cherokee!C31,Chilton!C31,Choctaw!C31,Clarke!C31,Clay!C31,Cleburne!C31,Coffee!C31,Colbert!C31,Conecuh!C31,Coosa!C31,Covington!C31,Crenshaw!C31,Cullman!C31,Dale!C31,Dallas!C31,DeKalb!C31,Elmore!C31,Escambia!C31,Etowah!C31,Fayette!C31,SUM(Franklin!C31,Geneva!C31,Greene!C31,Hale!C31,Henry!C31,Houston!C31,Jackson!C31,Jefferson!C31,Lamar!C31,Lauderdale!C31,Lawrence!C31,Lee!C31,Limestone!C31,Lowndes!C31,Macon!C31,Madison!C31,Marengo!C31,Marion!C31,Marshall!C31,Mobile!C31,Monroe!C31,Montgomery!C31,Morgan!C31,Perry!C31,Pickens!C31,Pike!C31,Randolph!C31,Russell!C31,'St. Clair'!C31,SUM(Shelby!C31,Sumter!C31,Talladega!C31,Tallapoosa!C31,Tuscaloosa!C31,Walker!C31,Washington!C31,Wilcox!C31,Winston!C31)))</f>
        <v>203369</v>
      </c>
      <c r="D31" s="19">
        <f>C31/C33</f>
        <v>0.43403813032092559</v>
      </c>
      <c r="E31" s="17"/>
      <c r="F31" s="28"/>
      <c r="G31" s="28"/>
      <c r="H31" s="28"/>
      <c r="I31" s="28"/>
      <c r="J31" s="28"/>
      <c r="K31" s="28"/>
      <c r="L31" s="28"/>
      <c r="M31" s="30"/>
      <c r="N31" s="9" t="s">
        <v>170</v>
      </c>
      <c r="O31" s="18">
        <f>SUM(Cherokee!G10,DeKalb!G15,Etowah!G10)</f>
        <v>12558</v>
      </c>
      <c r="P31" s="19">
        <f>O31/O32</f>
        <v>0.53420112302195</v>
      </c>
      <c r="Q31" s="16"/>
      <c r="R31" s="9" t="s">
        <v>171</v>
      </c>
      <c r="S31" s="18">
        <f>SUM(Jefferson!G5,Walker!G10,Winston!G15)</f>
        <v>5092</v>
      </c>
      <c r="T31" s="19">
        <f>S31/S32</f>
        <v>0.55937602988025925</v>
      </c>
      <c r="U31" s="17"/>
      <c r="V31" s="28"/>
      <c r="W31" s="28"/>
      <c r="X31" s="28"/>
      <c r="Y31" s="30"/>
      <c r="Z31" s="39" t="s">
        <v>172</v>
      </c>
      <c r="AA31" s="39" t="s">
        <v>16</v>
      </c>
      <c r="AB31" s="39" t="s">
        <v>17</v>
      </c>
      <c r="AC31" s="16"/>
      <c r="AD31" s="9" t="s">
        <v>173</v>
      </c>
      <c r="AE31" s="18">
        <f>SUM(Colbert!G25)</f>
        <v>4423</v>
      </c>
      <c r="AF31" s="19">
        <f>AE31/AE33</f>
        <v>0.80126811594202896</v>
      </c>
      <c r="AG31" s="16"/>
      <c r="AH31" s="9" t="s">
        <v>174</v>
      </c>
      <c r="AI31" s="18">
        <f>SUM(Monroe!G10)</f>
        <v>456</v>
      </c>
      <c r="AJ31" s="19">
        <f>AI31/AI32</f>
        <v>0.31710709318497915</v>
      </c>
      <c r="AK31" s="16"/>
      <c r="AL31" s="9" t="s">
        <v>175</v>
      </c>
      <c r="AM31" s="18">
        <f>SUM(Chilton!G22)</f>
        <v>3349</v>
      </c>
      <c r="AN31" s="19">
        <f>AM31/AM32</f>
        <v>0.46423620737454951</v>
      </c>
      <c r="AO31" s="17"/>
    </row>
    <row r="32" spans="1:41" ht="32.65" customHeight="1">
      <c r="A32" s="12"/>
      <c r="B32" s="13" t="s">
        <v>176</v>
      </c>
      <c r="C32" s="14">
        <f>SUM(Autauga!C32,Baldwin!C32,Barbour!C32,Bibb!C32,Blount!C32,Bullock!C32,Butler!C32,Calhoun!C32,Chambers!C32,Cherokee!C32,Chilton!C32,Choctaw!C32,Clarke!C32,Clay!C32,Cleburne!C32,Coffee!C32,Colbert!C32,Conecuh!C32,Coosa!C32,Covington!C32,Crenshaw!C32,Cullman!C32,Dale!C32,Dallas!C32,DeKalb!C32,Elmore!C32,Escambia!C32,Etowah!C32,Fayette!C32,SUM(Franklin!C32,Geneva!C32,Greene!C32,Hale!C32,Henry!C32,Houston!C32,Jackson!C32,Jefferson!C32,Lamar!C32,Lauderdale!C32,Lawrence!C32,Lee!C32,Limestone!C32,Lowndes!C32,Macon!C32,Madison!C32,Marengo!C32,Marion!C32,Marshall!C32,Mobile!C32,Monroe!C32,Montgomery!C32,Morgan!C32,Perry!C32,Pickens!C32,Pike!C32,Randolph!C32,Russell!C32,'St. Clair'!C32,SUM(Shelby!C32,Sumter!C32,Talladega!C32,Tallapoosa!C32,Tuscaloosa!C32,Walker!C32,Washington!C32,Wilcox!C32,Winston!C32)))</f>
        <v>137321</v>
      </c>
      <c r="D32" s="15">
        <f>C32/C33</f>
        <v>0.29307588714995808</v>
      </c>
      <c r="E32" s="17"/>
      <c r="F32" s="28"/>
      <c r="G32" s="28"/>
      <c r="H32" s="28"/>
      <c r="I32" s="28"/>
      <c r="J32" s="28"/>
      <c r="K32" s="28"/>
      <c r="L32" s="28"/>
      <c r="M32" s="30"/>
      <c r="N32" s="20" t="s">
        <v>50</v>
      </c>
      <c r="O32" s="21">
        <f>SUM(O30:O31)</f>
        <v>23508</v>
      </c>
      <c r="P32" s="22">
        <f>SUM(P30:P31)</f>
        <v>1</v>
      </c>
      <c r="Q32" s="16"/>
      <c r="R32" s="20" t="s">
        <v>50</v>
      </c>
      <c r="S32" s="21">
        <f>SUM(S30:S31)</f>
        <v>9103</v>
      </c>
      <c r="T32" s="22">
        <f>SUM(T30:T31)</f>
        <v>1</v>
      </c>
      <c r="U32" s="17"/>
      <c r="V32" s="28"/>
      <c r="W32" s="28"/>
      <c r="X32" s="28"/>
      <c r="Y32" s="30"/>
      <c r="Z32" s="13" t="s">
        <v>177</v>
      </c>
      <c r="AA32" s="14">
        <f>SUM(Shelby!G24)</f>
        <v>4620</v>
      </c>
      <c r="AB32" s="15">
        <f>AA32/AA37</f>
        <v>0.19064124783362218</v>
      </c>
      <c r="AC32" s="16"/>
      <c r="AD32" s="13" t="s">
        <v>178</v>
      </c>
      <c r="AE32" s="14">
        <f>SUM(Colbert!G26)</f>
        <v>1097</v>
      </c>
      <c r="AF32" s="15">
        <f>AE32/AE33</f>
        <v>0.19873188405797101</v>
      </c>
      <c r="AG32" s="16"/>
      <c r="AH32" s="20" t="s">
        <v>50</v>
      </c>
      <c r="AI32" s="21">
        <f>SUM(AI30:AI31)</f>
        <v>1438</v>
      </c>
      <c r="AJ32" s="22">
        <f>SUM(AJ30:AJ31)</f>
        <v>1</v>
      </c>
      <c r="AK32" s="16"/>
      <c r="AL32" s="20" t="s">
        <v>50</v>
      </c>
      <c r="AM32" s="21">
        <f>SUM(AM30:AM31)</f>
        <v>7214</v>
      </c>
      <c r="AN32" s="22">
        <f>SUM(AN30:AN31)</f>
        <v>1</v>
      </c>
      <c r="AO32" s="17"/>
    </row>
    <row r="33" spans="1:41" ht="20.65" customHeight="1">
      <c r="A33" s="12"/>
      <c r="B33" s="31" t="s">
        <v>50</v>
      </c>
      <c r="C33" s="32">
        <f>SUM(C30:C32)</f>
        <v>468551</v>
      </c>
      <c r="D33" s="33">
        <f>SUM(D30:D32)</f>
        <v>1</v>
      </c>
      <c r="E33" s="17"/>
      <c r="F33" s="28"/>
      <c r="G33" s="28"/>
      <c r="H33" s="28"/>
      <c r="I33" s="28"/>
      <c r="J33" s="28"/>
      <c r="K33" s="28"/>
      <c r="L33" s="28"/>
      <c r="M33" s="42"/>
      <c r="N33" s="44"/>
      <c r="O33" s="44"/>
      <c r="P33" s="44"/>
      <c r="Q33" s="25"/>
      <c r="R33" s="24"/>
      <c r="S33" s="24"/>
      <c r="T33" s="24"/>
      <c r="U33" s="26"/>
      <c r="V33" s="28"/>
      <c r="W33" s="28"/>
      <c r="X33" s="28"/>
      <c r="Y33" s="30"/>
      <c r="Z33" s="9" t="s">
        <v>179</v>
      </c>
      <c r="AA33" s="18">
        <f>SUM(Shelby!G25)</f>
        <v>2102</v>
      </c>
      <c r="AB33" s="19">
        <f>AA33/AA37</f>
        <v>8.6737641330362297E-2</v>
      </c>
      <c r="AC33" s="16"/>
      <c r="AD33" s="31" t="s">
        <v>50</v>
      </c>
      <c r="AE33" s="32">
        <f>SUM(AE31:AE32)</f>
        <v>5520</v>
      </c>
      <c r="AF33" s="33">
        <f>SUM(AF31:AF32)</f>
        <v>1</v>
      </c>
      <c r="AG33" s="23"/>
      <c r="AH33" s="24"/>
      <c r="AI33" s="24"/>
      <c r="AJ33" s="24"/>
      <c r="AK33" s="25"/>
      <c r="AL33" s="44"/>
      <c r="AM33" s="44"/>
      <c r="AN33" s="44"/>
      <c r="AO33" s="26"/>
    </row>
    <row r="34" spans="1:41" ht="32.65" customHeight="1">
      <c r="A34" s="40"/>
      <c r="B34" s="24"/>
      <c r="C34" s="24"/>
      <c r="D34" s="24"/>
      <c r="E34" s="26"/>
      <c r="F34" s="28"/>
      <c r="G34" s="28"/>
      <c r="H34" s="28"/>
      <c r="I34" s="28"/>
      <c r="J34" s="28"/>
      <c r="K34" s="28"/>
      <c r="L34" s="28"/>
      <c r="M34" s="30"/>
      <c r="N34" s="13" t="s">
        <v>180</v>
      </c>
      <c r="O34" s="13" t="s">
        <v>16</v>
      </c>
      <c r="P34" s="13" t="s">
        <v>17</v>
      </c>
      <c r="Q34" s="16"/>
      <c r="R34" s="37" t="s">
        <v>181</v>
      </c>
      <c r="S34" s="37" t="s">
        <v>16</v>
      </c>
      <c r="T34" s="37" t="s">
        <v>17</v>
      </c>
      <c r="U34" s="17"/>
      <c r="V34" s="28"/>
      <c r="W34" s="28"/>
      <c r="X34" s="28"/>
      <c r="Y34" s="30"/>
      <c r="Z34" s="13" t="s">
        <v>182</v>
      </c>
      <c r="AA34" s="14">
        <f>SUM(Shelby!G26)</f>
        <v>9515</v>
      </c>
      <c r="AB34" s="15">
        <f>AA34/AA37</f>
        <v>0.39263018899067426</v>
      </c>
      <c r="AC34" s="23"/>
      <c r="AD34" s="24"/>
      <c r="AE34" s="24"/>
      <c r="AF34" s="24"/>
      <c r="AG34" s="38"/>
      <c r="AH34" s="37" t="s">
        <v>183</v>
      </c>
      <c r="AI34" s="37" t="s">
        <v>16</v>
      </c>
      <c r="AJ34" s="37" t="s">
        <v>17</v>
      </c>
      <c r="AK34" s="16"/>
      <c r="AL34" s="13" t="s">
        <v>184</v>
      </c>
      <c r="AM34" s="13" t="s">
        <v>16</v>
      </c>
      <c r="AN34" s="13" t="s">
        <v>17</v>
      </c>
      <c r="AO34" s="17"/>
    </row>
    <row r="35" spans="1:41" ht="32.65" customHeight="1">
      <c r="A35" s="12"/>
      <c r="B35" s="39" t="s">
        <v>185</v>
      </c>
      <c r="C35" s="39" t="s">
        <v>16</v>
      </c>
      <c r="D35" s="39" t="s">
        <v>17</v>
      </c>
      <c r="E35" s="17"/>
      <c r="F35" s="28"/>
      <c r="G35" s="28"/>
      <c r="H35" s="28"/>
      <c r="I35" s="28"/>
      <c r="J35" s="28"/>
      <c r="K35" s="28"/>
      <c r="L35" s="28"/>
      <c r="M35" s="30"/>
      <c r="N35" s="9" t="s">
        <v>186</v>
      </c>
      <c r="O35" s="18">
        <f>SUM(Calhoun!G4,Talladega!G4)</f>
        <v>8231</v>
      </c>
      <c r="P35" s="19">
        <f>O35/O37</f>
        <v>0.52735776524859046</v>
      </c>
      <c r="Q35" s="16"/>
      <c r="R35" s="9" t="s">
        <v>187</v>
      </c>
      <c r="S35" s="18">
        <f>SUM(Fayette!G9,Jefferson!G9,Lamar!G14,Tuscaloosa!G14)</f>
        <v>2526</v>
      </c>
      <c r="T35" s="19">
        <f>S35/S37</f>
        <v>0.2903114584530514</v>
      </c>
      <c r="U35" s="17"/>
      <c r="V35" s="28"/>
      <c r="W35" s="28"/>
      <c r="X35" s="28"/>
      <c r="Y35" s="30"/>
      <c r="Z35" s="9" t="s">
        <v>188</v>
      </c>
      <c r="AA35" s="18">
        <f>SUM(Shelby!G27)</f>
        <v>3926</v>
      </c>
      <c r="AB35" s="19">
        <f>AA35/AA37</f>
        <v>0.16200379631922093</v>
      </c>
      <c r="AC35" s="16"/>
      <c r="AD35" s="39" t="s">
        <v>189</v>
      </c>
      <c r="AE35" s="39" t="s">
        <v>16</v>
      </c>
      <c r="AF35" s="39" t="s">
        <v>17</v>
      </c>
      <c r="AG35" s="16"/>
      <c r="AH35" s="9" t="s">
        <v>190</v>
      </c>
      <c r="AI35" s="18">
        <f>SUM(Pike!G22)</f>
        <v>2143</v>
      </c>
      <c r="AJ35" s="19">
        <f>AI35/AI38</f>
        <v>0.45021008403361346</v>
      </c>
      <c r="AK35" s="16"/>
      <c r="AL35" s="9" t="s">
        <v>191</v>
      </c>
      <c r="AM35" s="18">
        <f>SUM(Cleburne!G27)</f>
        <v>2114</v>
      </c>
      <c r="AN35" s="19">
        <f>AM35/AM37</f>
        <v>0.59683794466403162</v>
      </c>
      <c r="AO35" s="17"/>
    </row>
    <row r="36" spans="1:41" ht="32.65" customHeight="1">
      <c r="A36" s="12"/>
      <c r="B36" s="13" t="s">
        <v>192</v>
      </c>
      <c r="C36" s="14">
        <f>SUM(Autauga!C36,Baldwin!C36,Barbour!C36,Bibb!C36,Blount!C36,Bullock!C36,Butler!C36,Calhoun!C36,Chambers!C36,Cherokee!C36,Chilton!C36,Choctaw!C36,Clarke!C36,Clay!C36,Cleburne!C36,Coffee!C36,Colbert!C36,Conecuh!C36,Coosa!C36,Covington!C36,Crenshaw!C36,Cullman!C36,Dale!C36,Dallas!C36,DeKalb!C36,Elmore!C36,Escambia!C36,Etowah!C36,Fayette!C36,SUM(Franklin!C36,Geneva!C36,Greene!C36,Hale!C36,Henry!C36,Houston!C36,Jackson!C36,Jefferson!C36,Lamar!C36,Lauderdale!C36,Lawrence!C36,Lee!C36,Limestone!C36,Lowndes!C36,Macon!C36,Madison!C36,Marengo!C36,Marion!C36,Marshall!C36,Mobile!C36,Monroe!C36,Montgomery!C36,Morgan!C36,Perry!C36,Pickens!C36,Pike!C36,Randolph!C36,Russell!C36,'St. Clair'!C36,SUM(Shelby!C36,Sumter!C36,Talladega!C36,Tallapoosa!C36,Tuscaloosa!C36,Walker!C36,Washington!C36,Wilcox!C36,Winston!C36)))</f>
        <v>124668</v>
      </c>
      <c r="D36" s="15">
        <f>C36/C38</f>
        <v>0.28945908106238089</v>
      </c>
      <c r="E36" s="17"/>
      <c r="F36" s="28"/>
      <c r="G36" s="28"/>
      <c r="H36" s="28"/>
      <c r="I36" s="28"/>
      <c r="J36" s="28"/>
      <c r="K36" s="28"/>
      <c r="L36" s="28"/>
      <c r="M36" s="30"/>
      <c r="N36" s="13" t="s">
        <v>193</v>
      </c>
      <c r="O36" s="14">
        <f>SUM(Calhoun!G5,Talladega!G5)</f>
        <v>7377</v>
      </c>
      <c r="P36" s="15">
        <f>O36/O37</f>
        <v>0.47264223475140954</v>
      </c>
      <c r="Q36" s="16"/>
      <c r="R36" s="13" t="s">
        <v>194</v>
      </c>
      <c r="S36" s="14">
        <f>SUM(Fayette!G10,Jefferson!G10,Lamar!G15,Tuscaloosa!G15)</f>
        <v>6175</v>
      </c>
      <c r="T36" s="15">
        <f>S36/S37</f>
        <v>0.7096885415469486</v>
      </c>
      <c r="U36" s="17"/>
      <c r="V36" s="28"/>
      <c r="W36" s="28"/>
      <c r="X36" s="28"/>
      <c r="Y36" s="30"/>
      <c r="Z36" s="13" t="s">
        <v>195</v>
      </c>
      <c r="AA36" s="14">
        <f>SUM(Shelby!G28)</f>
        <v>4071</v>
      </c>
      <c r="AB36" s="15">
        <f>AA36/AA37</f>
        <v>0.16798712552612033</v>
      </c>
      <c r="AC36" s="16"/>
      <c r="AD36" s="13" t="s">
        <v>196</v>
      </c>
      <c r="AE36" s="14">
        <f>SUM(DeKalb!G45)</f>
        <v>6139</v>
      </c>
      <c r="AF36" s="15">
        <f>AE36/AE38</f>
        <v>0.51679434295816151</v>
      </c>
      <c r="AG36" s="16"/>
      <c r="AH36" s="13" t="s">
        <v>197</v>
      </c>
      <c r="AI36" s="14">
        <f>SUM(Pike!G23)</f>
        <v>1545</v>
      </c>
      <c r="AJ36" s="15">
        <f>AI36/AI38</f>
        <v>0.32457983193277312</v>
      </c>
      <c r="AK36" s="16"/>
      <c r="AL36" s="13" t="s">
        <v>198</v>
      </c>
      <c r="AM36" s="14">
        <f>SUM(Cleburne!G28)</f>
        <v>1428</v>
      </c>
      <c r="AN36" s="15">
        <f>AM36/AM37</f>
        <v>0.40316205533596838</v>
      </c>
      <c r="AO36" s="17"/>
    </row>
    <row r="37" spans="1:41" ht="32.65" customHeight="1">
      <c r="A37" s="12"/>
      <c r="B37" s="9" t="s">
        <v>199</v>
      </c>
      <c r="C37" s="18">
        <f>SUM(Autauga!C37,Baldwin!C37,Barbour!C37,Bibb!C37,Blount!C37,Bullock!C37,Butler!C37,Calhoun!C37,Chambers!C37,Cherokee!C37,Chilton!C37,Choctaw!C37,Clarke!C37,Clay!C37,Cleburne!C37,Coffee!C37,Colbert!C37,Conecuh!C37,Coosa!C37,Covington!C37,Crenshaw!C37,Cullman!C37,Dale!C37,Dallas!C37,DeKalb!C37,Elmore!C37,Escambia!C37,Etowah!C37,Fayette!C37,SUM(Franklin!C37,Geneva!C37,Greene!C37,Hale!C37,Henry!C37,Houston!C37,Jackson!C37,Jefferson!C37,Lamar!C37,Lauderdale!C37,Lawrence!C37,Lee!C37,Limestone!C37,Lowndes!C37,Macon!C37,Madison!C37,Marengo!C37,Marion!C37,Marshall!C37,Mobile!C37,Monroe!C37,Montgomery!C37,Morgan!C37,Perry!C37,Pickens!C37,Pike!C37,Randolph!C37,Russell!C37,'St. Clair'!C37,SUM(Shelby!C37,Sumter!C37,Talladega!C37,Tallapoosa!C37,Tuscaloosa!C37,Walker!C37,Washington!C37,Wilcox!C37,Winston!C37)))</f>
        <v>306025</v>
      </c>
      <c r="D37" s="19">
        <f>C37/C38</f>
        <v>0.71054091893761917</v>
      </c>
      <c r="E37" s="17"/>
      <c r="F37" s="28"/>
      <c r="G37" s="28"/>
      <c r="H37" s="28"/>
      <c r="I37" s="28"/>
      <c r="J37" s="28"/>
      <c r="K37" s="28"/>
      <c r="L37" s="28"/>
      <c r="M37" s="30"/>
      <c r="N37" s="31" t="s">
        <v>50</v>
      </c>
      <c r="O37" s="32">
        <f>SUM(O35:O36)</f>
        <v>15608</v>
      </c>
      <c r="P37" s="33">
        <f>SUM(P35:P36)</f>
        <v>1</v>
      </c>
      <c r="Q37" s="16"/>
      <c r="R37" s="31" t="s">
        <v>50</v>
      </c>
      <c r="S37" s="32">
        <f>SUM(S35:S36)</f>
        <v>8701</v>
      </c>
      <c r="T37" s="33">
        <f>SUM(T35:T36)</f>
        <v>1</v>
      </c>
      <c r="U37" s="17"/>
      <c r="V37" s="28"/>
      <c r="W37" s="28"/>
      <c r="X37" s="28"/>
      <c r="Y37" s="30"/>
      <c r="Z37" s="31" t="s">
        <v>50</v>
      </c>
      <c r="AA37" s="32">
        <f>SUM(AA32:AA36)</f>
        <v>24234</v>
      </c>
      <c r="AB37" s="33">
        <f>SUM(AB32:AB36)</f>
        <v>1</v>
      </c>
      <c r="AC37" s="16"/>
      <c r="AD37" s="9" t="s">
        <v>200</v>
      </c>
      <c r="AE37" s="18">
        <f>SUM(DeKalb!G46)</f>
        <v>5740</v>
      </c>
      <c r="AF37" s="19">
        <f>AE37/AE38</f>
        <v>0.48320565704183854</v>
      </c>
      <c r="AG37" s="16"/>
      <c r="AH37" s="9" t="s">
        <v>201</v>
      </c>
      <c r="AI37" s="18">
        <f>SUM(Pike!G24)</f>
        <v>1072</v>
      </c>
      <c r="AJ37" s="19">
        <f>AI37/AI38</f>
        <v>0.22521008403361345</v>
      </c>
      <c r="AK37" s="16"/>
      <c r="AL37" s="31" t="s">
        <v>50</v>
      </c>
      <c r="AM37" s="32">
        <f>SUM(AM35:AM36)</f>
        <v>3542</v>
      </c>
      <c r="AN37" s="33">
        <f>SUM(AN35:AN36)</f>
        <v>1</v>
      </c>
      <c r="AO37" s="17"/>
    </row>
    <row r="38" spans="1:41" ht="20.65" customHeight="1">
      <c r="A38" s="12"/>
      <c r="B38" s="20" t="s">
        <v>50</v>
      </c>
      <c r="C38" s="21">
        <f>SUM(C36:C37)</f>
        <v>430693</v>
      </c>
      <c r="D38" s="22">
        <f>SUM(D36:D37)</f>
        <v>1</v>
      </c>
      <c r="E38" s="17"/>
      <c r="F38" s="28"/>
      <c r="G38" s="28"/>
      <c r="H38" s="28"/>
      <c r="I38" s="28"/>
      <c r="J38" s="28"/>
      <c r="K38" s="28"/>
      <c r="L38" s="28"/>
      <c r="M38" s="42"/>
      <c r="N38" s="44"/>
      <c r="O38" s="44"/>
      <c r="P38" s="44"/>
      <c r="Q38" s="25"/>
      <c r="R38" s="24"/>
      <c r="S38" s="24"/>
      <c r="T38" s="24"/>
      <c r="U38" s="26"/>
      <c r="V38" s="28"/>
      <c r="W38" s="28"/>
      <c r="X38" s="28"/>
      <c r="Y38" s="42"/>
      <c r="Z38" s="24"/>
      <c r="AA38" s="24"/>
      <c r="AB38" s="24"/>
      <c r="AC38" s="38"/>
      <c r="AD38" s="20" t="s">
        <v>50</v>
      </c>
      <c r="AE38" s="21">
        <f>SUM(AE36:AE37)</f>
        <v>11879</v>
      </c>
      <c r="AF38" s="22">
        <f>SUM(AF36:AF37)</f>
        <v>1</v>
      </c>
      <c r="AG38" s="16"/>
      <c r="AH38" s="20" t="s">
        <v>50</v>
      </c>
      <c r="AI38" s="21">
        <f>SUM(AI35:AI37)</f>
        <v>4760</v>
      </c>
      <c r="AJ38" s="22">
        <f>SUM(AJ35:AJ37)</f>
        <v>1</v>
      </c>
      <c r="AK38" s="23"/>
      <c r="AL38" s="44"/>
      <c r="AM38" s="44"/>
      <c r="AN38" s="44"/>
      <c r="AO38" s="26"/>
    </row>
    <row r="39" spans="1:41" ht="32.65" customHeight="1">
      <c r="A39" s="40"/>
      <c r="B39" s="24"/>
      <c r="C39" s="24"/>
      <c r="D39" s="24"/>
      <c r="E39" s="26"/>
      <c r="F39" s="28"/>
      <c r="G39" s="28"/>
      <c r="H39" s="28"/>
      <c r="I39" s="28"/>
      <c r="J39" s="28"/>
      <c r="K39" s="28"/>
      <c r="L39" s="28"/>
      <c r="M39" s="30"/>
      <c r="N39" s="9" t="s">
        <v>202</v>
      </c>
      <c r="O39" s="9" t="s">
        <v>16</v>
      </c>
      <c r="P39" s="9" t="s">
        <v>17</v>
      </c>
      <c r="Q39" s="16"/>
      <c r="R39" s="39" t="s">
        <v>203</v>
      </c>
      <c r="S39" s="39" t="s">
        <v>16</v>
      </c>
      <c r="T39" s="39" t="s">
        <v>17</v>
      </c>
      <c r="U39" s="17"/>
      <c r="V39" s="28"/>
      <c r="W39" s="28"/>
      <c r="X39" s="28"/>
      <c r="Y39" s="30"/>
      <c r="Z39" s="39" t="s">
        <v>204</v>
      </c>
      <c r="AA39" s="39" t="s">
        <v>16</v>
      </c>
      <c r="AB39" s="39" t="s">
        <v>17</v>
      </c>
      <c r="AC39" s="23"/>
      <c r="AD39" s="24"/>
      <c r="AE39" s="24"/>
      <c r="AF39" s="24"/>
      <c r="AG39" s="25"/>
      <c r="AH39" s="24"/>
      <c r="AI39" s="24"/>
      <c r="AJ39" s="24"/>
      <c r="AK39" s="38"/>
      <c r="AL39" s="9" t="s">
        <v>205</v>
      </c>
      <c r="AM39" s="9" t="s">
        <v>16</v>
      </c>
      <c r="AN39" s="9" t="s">
        <v>17</v>
      </c>
      <c r="AO39" s="17"/>
    </row>
    <row r="40" spans="1:41" ht="32.65" customHeight="1">
      <c r="A40" s="12"/>
      <c r="B40" s="37" t="s">
        <v>206</v>
      </c>
      <c r="C40" s="37" t="s">
        <v>16</v>
      </c>
      <c r="D40" s="37" t="s">
        <v>17</v>
      </c>
      <c r="E40" s="17"/>
      <c r="F40" s="28"/>
      <c r="G40" s="28"/>
      <c r="H40" s="28"/>
      <c r="I40" s="28"/>
      <c r="J40" s="28"/>
      <c r="K40" s="28"/>
      <c r="L40" s="28"/>
      <c r="M40" s="30"/>
      <c r="N40" s="13" t="s">
        <v>207</v>
      </c>
      <c r="O40" s="14">
        <f>SUM(Chambers!G4,Clay!G4,Cleburne!G4,Lee!G4,Randolph!G4)</f>
        <v>8366</v>
      </c>
      <c r="P40" s="15">
        <f>O40/O43</f>
        <v>0.47204197934886871</v>
      </c>
      <c r="Q40" s="16"/>
      <c r="R40" s="13" t="s">
        <v>208</v>
      </c>
      <c r="S40" s="14">
        <f>SUM(Lamar!G19,Marion!G20,Winston!G19)</f>
        <v>4293</v>
      </c>
      <c r="T40" s="15">
        <f>S40/S43</f>
        <v>0.44057881773399016</v>
      </c>
      <c r="U40" s="17"/>
      <c r="V40" s="28"/>
      <c r="W40" s="28"/>
      <c r="X40" s="28"/>
      <c r="Y40" s="30"/>
      <c r="Z40" s="13" t="s">
        <v>209</v>
      </c>
      <c r="AA40" s="14">
        <f>SUM(Henry!G19,Houston!G24)</f>
        <v>7511</v>
      </c>
      <c r="AB40" s="15">
        <f>AA40/AA42</f>
        <v>0.41165186890277322</v>
      </c>
      <c r="AC40" s="16"/>
      <c r="AD40" s="37" t="s">
        <v>210</v>
      </c>
      <c r="AE40" s="37" t="s">
        <v>16</v>
      </c>
      <c r="AF40" s="37" t="s">
        <v>17</v>
      </c>
      <c r="AG40" s="16"/>
      <c r="AH40" s="37" t="s">
        <v>211</v>
      </c>
      <c r="AI40" s="37" t="s">
        <v>16</v>
      </c>
      <c r="AJ40" s="37" t="s">
        <v>17</v>
      </c>
      <c r="AK40" s="16"/>
      <c r="AL40" s="13" t="s">
        <v>212</v>
      </c>
      <c r="AM40" s="14">
        <f>SUM(Covington!K10)</f>
        <v>3808</v>
      </c>
      <c r="AN40" s="15">
        <f>AM40/AM42</f>
        <v>0.67878787878787883</v>
      </c>
      <c r="AO40" s="17"/>
    </row>
    <row r="41" spans="1:41" ht="32.65" customHeight="1">
      <c r="A41" s="12"/>
      <c r="B41" s="9" t="s">
        <v>213</v>
      </c>
      <c r="C41" s="18">
        <f>SUM(Autauga!C41,Baldwin!C41,Barbour!C41,Bibb!C41,Blount!C41,Bullock!C41,Butler!C41,Calhoun!C41,Chambers!C41,Cherokee!C41,Chilton!C41,Choctaw!C41,Clarke!C41,Clay!C41,Cleburne!C41,Coffee!C41,Colbert!C41,Conecuh!C41,Coosa!C41,Covington!C41,Crenshaw!C41,Cullman!C41,Dale!C41,Dallas!C41,DeKalb!C41,Elmore!C41,Escambia!C41,Etowah!C41,Fayette!C41,SUM(Franklin!C41,Geneva!C41,Greene!C41,Hale!C41,Henry!C41,Houston!C41,Jackson!C41,Jefferson!C41,Lamar!C41,Lauderdale!C41,Lawrence!C41,Lee!C41,Limestone!C41,Lowndes!C41,Macon!C41,Madison!C41,Marengo!C41,Marion!C41,Marshall!C41,Mobile!C41,Monroe!C41,Montgomery!C41,Morgan!C41,Perry!C41,Pickens!C41,Pike!C41,Randolph!C41,Russell!C41,'St. Clair'!C41,SUM(Shelby!C41,Sumter!C41,Talladega!C41,Tallapoosa!C41,Tuscaloosa!C41,Walker!C41,Washington!C41,Wilcox!C41,Winston!C41)))</f>
        <v>167238</v>
      </c>
      <c r="D41" s="19">
        <f>C41/C44</f>
        <v>0.40751092256371396</v>
      </c>
      <c r="E41" s="17"/>
      <c r="F41" s="28"/>
      <c r="G41" s="28"/>
      <c r="H41" s="28"/>
      <c r="I41" s="28"/>
      <c r="J41" s="28"/>
      <c r="K41" s="28"/>
      <c r="L41" s="28"/>
      <c r="M41" s="30"/>
      <c r="N41" s="9" t="s">
        <v>214</v>
      </c>
      <c r="O41" s="18">
        <f>SUM(Chambers!G5,Clay!G5,Cleburne!G5,Lee!G5,Randolph!G5)</f>
        <v>6575</v>
      </c>
      <c r="P41" s="19">
        <f>O41/O43</f>
        <v>0.37098685324155051</v>
      </c>
      <c r="Q41" s="16"/>
      <c r="R41" s="9" t="s">
        <v>215</v>
      </c>
      <c r="S41" s="18">
        <f>SUM(Lamar!G20,Marion!G21,Winston!G20)</f>
        <v>2389</v>
      </c>
      <c r="T41" s="19">
        <f>S41/S43</f>
        <v>0.24517651888341543</v>
      </c>
      <c r="U41" s="17"/>
      <c r="V41" s="28"/>
      <c r="W41" s="28"/>
      <c r="X41" s="28"/>
      <c r="Y41" s="30"/>
      <c r="Z41" s="9" t="s">
        <v>216</v>
      </c>
      <c r="AA41" s="18">
        <f>SUM(Henry!G20,Houston!G25)</f>
        <v>10735</v>
      </c>
      <c r="AB41" s="19">
        <f>AA41/AA42</f>
        <v>0.58834813109722683</v>
      </c>
      <c r="AC41" s="16"/>
      <c r="AD41" s="9" t="s">
        <v>217</v>
      </c>
      <c r="AE41" s="18">
        <f>SUM(Elmore!G28)</f>
        <v>5332</v>
      </c>
      <c r="AF41" s="19">
        <f>AE41/AE44</f>
        <v>0.46887091100949702</v>
      </c>
      <c r="AG41" s="16"/>
      <c r="AH41" s="9" t="s">
        <v>218</v>
      </c>
      <c r="AI41" s="18">
        <f>SUM(Randolph!G17)</f>
        <v>1624</v>
      </c>
      <c r="AJ41" s="19">
        <f>AI41/AI43</f>
        <v>0.37636152954808805</v>
      </c>
      <c r="AK41" s="16"/>
      <c r="AL41" s="9" t="s">
        <v>219</v>
      </c>
      <c r="AM41" s="18">
        <f>SUM(Covington!K11)</f>
        <v>1802</v>
      </c>
      <c r="AN41" s="19">
        <f>AM41/AM42</f>
        <v>0.32121212121212123</v>
      </c>
      <c r="AO41" s="17"/>
    </row>
    <row r="42" spans="1:41" ht="32.65" customHeight="1">
      <c r="A42" s="12"/>
      <c r="B42" s="13" t="s">
        <v>220</v>
      </c>
      <c r="C42" s="14">
        <f>SUM(Autauga!C42,Baldwin!C42,Barbour!C42,Bibb!C42,Blount!C42,Bullock!C42,Butler!C42,Calhoun!C42,Chambers!C42,Cherokee!C42,Chilton!C42,Choctaw!C42,Clarke!C42,Clay!C42,Cleburne!C42,Coffee!C42,Colbert!C42,Conecuh!C42,Coosa!C42,Covington!C42,Crenshaw!C42,Cullman!C42,Dale!C42,Dallas!C42,DeKalb!C42,Elmore!C42,Escambia!C42,Etowah!C42,Fayette!C42,SUM(Franklin!C42,Geneva!C42,Greene!C42,Hale!C42,Henry!C42,Houston!C42,Jackson!C42,Jefferson!C42,Lamar!C42,Lauderdale!C42,Lawrence!C42,Lee!C42,Limestone!C42,Lowndes!C42,Macon!C42,Madison!C42,Marengo!C42,Marion!C42,Marshall!C42,Mobile!C42,Monroe!C42,Montgomery!C42,Morgan!C42,Perry!C42,Pickens!C42,Pike!C42,Randolph!C42,Russell!C42,'St. Clair'!C42,SUM(Shelby!C42,Sumter!C42,Talladega!C42,Tallapoosa!C42,Tuscaloosa!C42,Walker!C42,Washington!C42,Wilcox!C42,Winston!C42)))</f>
        <v>111853</v>
      </c>
      <c r="D42" s="15">
        <f>C42/C44</f>
        <v>0.27255360158288844</v>
      </c>
      <c r="E42" s="17"/>
      <c r="F42" s="28"/>
      <c r="G42" s="28"/>
      <c r="H42" s="28"/>
      <c r="I42" s="28"/>
      <c r="J42" s="28"/>
      <c r="K42" s="28"/>
      <c r="L42" s="28"/>
      <c r="M42" s="30"/>
      <c r="N42" s="13" t="s">
        <v>198</v>
      </c>
      <c r="O42" s="14">
        <f>SUM(Chambers!G6,Clay!G6,Cleburne!G6,Lee!G6,Randolph!G6)</f>
        <v>2782</v>
      </c>
      <c r="P42" s="15">
        <f>O42/O43</f>
        <v>0.15697116740958078</v>
      </c>
      <c r="Q42" s="16"/>
      <c r="R42" s="13" t="s">
        <v>221</v>
      </c>
      <c r="S42" s="14">
        <f>SUM(Lamar!G21,Marion!G22,Winston!G21)</f>
        <v>3062</v>
      </c>
      <c r="T42" s="15">
        <f>S42/S43</f>
        <v>0.31424466338259444</v>
      </c>
      <c r="U42" s="17"/>
      <c r="V42" s="28"/>
      <c r="W42" s="28"/>
      <c r="X42" s="28"/>
      <c r="Y42" s="30"/>
      <c r="Z42" s="20" t="s">
        <v>50</v>
      </c>
      <c r="AA42" s="21">
        <f>SUM(AA40:AA41)</f>
        <v>18246</v>
      </c>
      <c r="AB42" s="22">
        <f>SUM(AB40:AB41)</f>
        <v>1</v>
      </c>
      <c r="AC42" s="16"/>
      <c r="AD42" s="13" t="s">
        <v>222</v>
      </c>
      <c r="AE42" s="14">
        <f>SUM(Elmore!G29)</f>
        <v>2494</v>
      </c>
      <c r="AF42" s="15">
        <f>AE42/AE44</f>
        <v>0.21931058740766796</v>
      </c>
      <c r="AG42" s="16"/>
      <c r="AH42" s="13" t="s">
        <v>223</v>
      </c>
      <c r="AI42" s="14">
        <f>SUM(Randolph!G18)</f>
        <v>2691</v>
      </c>
      <c r="AJ42" s="15">
        <f>AI42/AI43</f>
        <v>0.6236384704519119</v>
      </c>
      <c r="AK42" s="16"/>
      <c r="AL42" s="13" t="s">
        <v>50</v>
      </c>
      <c r="AM42" s="14">
        <f>SUM(AM40:AM41)</f>
        <v>5610</v>
      </c>
      <c r="AN42" s="15">
        <f>SUM(AN40:AN41)</f>
        <v>1</v>
      </c>
      <c r="AO42" s="17"/>
    </row>
    <row r="43" spans="1:41" ht="32.65" customHeight="1">
      <c r="A43" s="12"/>
      <c r="B43" s="9" t="s">
        <v>224</v>
      </c>
      <c r="C43" s="18">
        <f>SUM(Autauga!C43,Baldwin!C43,Barbour!C43,Bibb!C43,Blount!C43,Bullock!C43,Butler!C43,Calhoun!C43,Chambers!C43,Cherokee!C43,Chilton!C43,Choctaw!C43,Clarke!C43,Clay!C43,Cleburne!C43,Coffee!C43,Colbert!C43,Conecuh!C43,Coosa!C43,Covington!C43,Crenshaw!C43,Cullman!C43,Dale!C43,Dallas!C43,DeKalb!C43,Elmore!C43,Escambia!C43,Etowah!C43,Fayette!C43,SUM(Franklin!C43,Geneva!C43,Greene!C43,Hale!C43,Henry!C43,Houston!C43,Jackson!C43,Jefferson!C43,Lamar!C43,Lauderdale!C43,Lawrence!C43,Lee!C43,Limestone!C43,Lowndes!C43,Macon!C43,Madison!C43,Marengo!C43,Marion!C43,Marshall!C43,Mobile!C43,Monroe!C43,Montgomery!C43,Morgan!C43,Perry!C43,Pickens!C43,Pike!C43,Randolph!C43,Russell!C43,'St. Clair'!C43,SUM(Shelby!C43,Sumter!C43,Talladega!C43,Tallapoosa!C43,Tuscaloosa!C43,Walker!C43,Washington!C43,Wilcox!C43,Winston!C43)))</f>
        <v>131298</v>
      </c>
      <c r="D43" s="19">
        <f>C43/C44</f>
        <v>0.31993547585339766</v>
      </c>
      <c r="E43" s="17"/>
      <c r="F43" s="28"/>
      <c r="G43" s="28"/>
      <c r="H43" s="28"/>
      <c r="I43" s="28"/>
      <c r="J43" s="28"/>
      <c r="K43" s="28"/>
      <c r="L43" s="28"/>
      <c r="M43" s="30"/>
      <c r="N43" s="31" t="s">
        <v>50</v>
      </c>
      <c r="O43" s="32">
        <f>SUM(O40:O42)</f>
        <v>17723</v>
      </c>
      <c r="P43" s="33">
        <f>SUM(P40:P42)</f>
        <v>1</v>
      </c>
      <c r="Q43" s="16"/>
      <c r="R43" s="31" t="s">
        <v>50</v>
      </c>
      <c r="S43" s="32">
        <f>SUM(S40:S42)</f>
        <v>9744</v>
      </c>
      <c r="T43" s="33">
        <f>SUM(T40:T42)</f>
        <v>1</v>
      </c>
      <c r="U43" s="17"/>
      <c r="V43" s="28"/>
      <c r="W43" s="28"/>
      <c r="X43" s="28"/>
      <c r="Y43" s="42"/>
      <c r="Z43" s="24"/>
      <c r="AA43" s="24"/>
      <c r="AB43" s="24"/>
      <c r="AC43" s="38"/>
      <c r="AD43" s="9" t="s">
        <v>225</v>
      </c>
      <c r="AE43" s="18">
        <f>SUM(Elmore!G30)</f>
        <v>3546</v>
      </c>
      <c r="AF43" s="19">
        <f>AE43/AE44</f>
        <v>0.31181850158283503</v>
      </c>
      <c r="AG43" s="16"/>
      <c r="AH43" s="9" t="s">
        <v>50</v>
      </c>
      <c r="AI43" s="18">
        <f>SUM(AI41:AI42)</f>
        <v>4315</v>
      </c>
      <c r="AJ43" s="19">
        <f>SUM(AJ41:AJ42)</f>
        <v>1</v>
      </c>
      <c r="AK43" s="17"/>
      <c r="AL43" s="29"/>
      <c r="AM43" s="29"/>
      <c r="AN43" s="29"/>
      <c r="AO43" s="28"/>
    </row>
    <row r="44" spans="1:41" ht="32.65" customHeight="1">
      <c r="A44" s="12"/>
      <c r="B44" s="20" t="s">
        <v>50</v>
      </c>
      <c r="C44" s="21">
        <f>SUM(C41:C43)</f>
        <v>410389</v>
      </c>
      <c r="D44" s="22">
        <f>SUM(D41:D43)</f>
        <v>1</v>
      </c>
      <c r="E44" s="17"/>
      <c r="F44" s="28"/>
      <c r="G44" s="28"/>
      <c r="H44" s="28"/>
      <c r="I44" s="28"/>
      <c r="J44" s="28"/>
      <c r="K44" s="28"/>
      <c r="L44" s="28"/>
      <c r="M44" s="42"/>
      <c r="N44" s="24"/>
      <c r="O44" s="24"/>
      <c r="P44" s="24"/>
      <c r="Q44" s="25"/>
      <c r="R44" s="24"/>
      <c r="S44" s="24"/>
      <c r="T44" s="24"/>
      <c r="U44" s="26"/>
      <c r="V44" s="28"/>
      <c r="W44" s="28"/>
      <c r="X44" s="28"/>
      <c r="Y44" s="30"/>
      <c r="Z44" s="37" t="s">
        <v>226</v>
      </c>
      <c r="AA44" s="37" t="s">
        <v>16</v>
      </c>
      <c r="AB44" s="37" t="s">
        <v>17</v>
      </c>
      <c r="AC44" s="16"/>
      <c r="AD44" s="20" t="s">
        <v>50</v>
      </c>
      <c r="AE44" s="21">
        <f>SUM(AE41:AE43)</f>
        <v>11372</v>
      </c>
      <c r="AF44" s="22">
        <f>SUM(AF41:AF43)</f>
        <v>1</v>
      </c>
      <c r="AG44" s="17"/>
      <c r="AH44" s="27"/>
      <c r="AI44" s="27"/>
      <c r="AJ44" s="27"/>
      <c r="AK44" s="30"/>
      <c r="AL44" s="13" t="s">
        <v>227</v>
      </c>
      <c r="AM44" s="13" t="s">
        <v>16</v>
      </c>
      <c r="AN44" s="13" t="s">
        <v>17</v>
      </c>
      <c r="AO44" s="17"/>
    </row>
    <row r="45" spans="1:41" ht="20.65" customHeight="1">
      <c r="A45" s="40"/>
      <c r="B45" s="24"/>
      <c r="C45" s="24"/>
      <c r="D45" s="24"/>
      <c r="E45" s="26"/>
      <c r="F45" s="28"/>
      <c r="G45" s="28"/>
      <c r="H45" s="28"/>
      <c r="I45" s="28"/>
      <c r="J45" s="28"/>
      <c r="K45" s="28"/>
      <c r="L45" s="28"/>
      <c r="M45" s="30"/>
      <c r="N45" s="39" t="s">
        <v>228</v>
      </c>
      <c r="O45" s="39" t="s">
        <v>16</v>
      </c>
      <c r="P45" s="39" t="s">
        <v>17</v>
      </c>
      <c r="Q45" s="16"/>
      <c r="R45" s="39" t="s">
        <v>229</v>
      </c>
      <c r="S45" s="39" t="s">
        <v>16</v>
      </c>
      <c r="T45" s="39" t="s">
        <v>17</v>
      </c>
      <c r="U45" s="17"/>
      <c r="V45" s="28"/>
      <c r="W45" s="28"/>
      <c r="X45" s="28"/>
      <c r="Y45" s="30"/>
      <c r="Z45" s="9" t="s">
        <v>230</v>
      </c>
      <c r="AA45" s="18">
        <f>SUM(Cullman!G25)</f>
        <v>7501</v>
      </c>
      <c r="AB45" s="19">
        <f>AA45/AA47</f>
        <v>0.4902934832341983</v>
      </c>
      <c r="AC45" s="23"/>
      <c r="AD45" s="24"/>
      <c r="AE45" s="24"/>
      <c r="AF45" s="24"/>
      <c r="AG45" s="26"/>
      <c r="AH45" s="28"/>
      <c r="AI45" s="28"/>
      <c r="AJ45" s="28"/>
      <c r="AK45" s="30"/>
      <c r="AL45" s="9" t="s">
        <v>231</v>
      </c>
      <c r="AM45" s="18">
        <f>SUM(Cullman!O4)</f>
        <v>3393</v>
      </c>
      <c r="AN45" s="19">
        <f>AM45/AM49</f>
        <v>0.25217391304347825</v>
      </c>
      <c r="AO45" s="17"/>
    </row>
    <row r="46" spans="1:41" ht="32.65" customHeight="1">
      <c r="A46" s="12"/>
      <c r="B46" s="37" t="s">
        <v>232</v>
      </c>
      <c r="C46" s="37" t="s">
        <v>16</v>
      </c>
      <c r="D46" s="37" t="s">
        <v>17</v>
      </c>
      <c r="E46" s="17"/>
      <c r="F46" s="28"/>
      <c r="G46" s="28"/>
      <c r="H46" s="28"/>
      <c r="I46" s="28"/>
      <c r="J46" s="28"/>
      <c r="K46" s="28"/>
      <c r="L46" s="28"/>
      <c r="M46" s="30"/>
      <c r="N46" s="13" t="s">
        <v>233</v>
      </c>
      <c r="O46" s="14">
        <f>SUM(Lamar!G9,Pickens!G4,Tuscaloosa!G9)</f>
        <v>13513</v>
      </c>
      <c r="P46" s="15">
        <f>O46/O48</f>
        <v>0.79609991752091436</v>
      </c>
      <c r="Q46" s="16"/>
      <c r="R46" s="13" t="s">
        <v>234</v>
      </c>
      <c r="S46" s="14">
        <f>SUM(Colbert!G20,Franklin!G15,Lauderdale!G20)</f>
        <v>4312</v>
      </c>
      <c r="T46" s="15">
        <f>S46/S48</f>
        <v>0.79896238651102469</v>
      </c>
      <c r="U46" s="17"/>
      <c r="V46" s="28"/>
      <c r="W46" s="28"/>
      <c r="X46" s="28"/>
      <c r="Y46" s="30"/>
      <c r="Z46" s="13" t="s">
        <v>235</v>
      </c>
      <c r="AA46" s="14">
        <f>SUM(Cullman!G26)</f>
        <v>7798</v>
      </c>
      <c r="AB46" s="15">
        <f>AA46/AA47</f>
        <v>0.5097065167658017</v>
      </c>
      <c r="AC46" s="16"/>
      <c r="AD46" s="37" t="s">
        <v>236</v>
      </c>
      <c r="AE46" s="37" t="s">
        <v>16</v>
      </c>
      <c r="AF46" s="37" t="s">
        <v>17</v>
      </c>
      <c r="AG46" s="17"/>
      <c r="AH46" s="28"/>
      <c r="AI46" s="28"/>
      <c r="AJ46" s="28"/>
      <c r="AK46" s="30"/>
      <c r="AL46" s="13" t="s">
        <v>92</v>
      </c>
      <c r="AM46" s="14">
        <f>SUM(Cullman!O5)</f>
        <v>1732</v>
      </c>
      <c r="AN46" s="15">
        <f>AM46/AM49</f>
        <v>0.12872538089929395</v>
      </c>
      <c r="AO46" s="17"/>
    </row>
    <row r="47" spans="1:41" ht="20.65" customHeight="1">
      <c r="A47" s="12"/>
      <c r="B47" s="9" t="s">
        <v>237</v>
      </c>
      <c r="C47" s="18">
        <f>SUM(Autauga!C47,Baldwin!C47,Barbour!C47,Bibb!C47,Blount!C47,Bullock!C47,Butler!C47,Calhoun!C47,Chambers!C47,Cherokee!C47,Chilton!C47,Choctaw!C47,Clarke!C47,Clay!C47,Cleburne!C47,Coffee!C47,Colbert!C47,Conecuh!C47,Coosa!C47,Covington!C47,Crenshaw!C47,Cullman!C47,Dale!C47,Dallas!C47,DeKalb!C47,Elmore!C47,Escambia!C47,Etowah!C47,Fayette!C47,SUM(Franklin!C47,Geneva!C47,Greene!C47,Hale!C47,Henry!C47,Houston!C47,Jackson!C47,Jefferson!C47,Lamar!C47,Lauderdale!C47,Lawrence!C47,Lee!C47,Limestone!C47,Lowndes!C47,Macon!C47,Madison!C47,Marengo!C47,Marion!C47,Marshall!C47,Mobile!C47,Monroe!C47,Montgomery!C47,Morgan!C47,Perry!C47,Pickens!C47,Pike!C47,Randolph!C47,Russell!C47,'St. Clair'!C47,SUM(Shelby!C47,Sumter!C47,Talladega!C47,Tallapoosa!C47,Tuscaloosa!C47,Walker!C47,Washington!C47,Wilcox!C47,Winston!C47)))</f>
        <v>214613</v>
      </c>
      <c r="D47" s="19">
        <f>C47/C49</f>
        <v>0.53175336661752504</v>
      </c>
      <c r="E47" s="17"/>
      <c r="F47" s="28"/>
      <c r="G47" s="28"/>
      <c r="H47" s="28"/>
      <c r="I47" s="28"/>
      <c r="J47" s="28"/>
      <c r="K47" s="28"/>
      <c r="L47" s="28"/>
      <c r="M47" s="30"/>
      <c r="N47" s="9" t="s">
        <v>238</v>
      </c>
      <c r="O47" s="18">
        <f>SUM(Lamar!G10,Pickens!G5,Tuscaloosa!G10)</f>
        <v>3461</v>
      </c>
      <c r="P47" s="19">
        <f>O47/O48</f>
        <v>0.20390008247908567</v>
      </c>
      <c r="Q47" s="16"/>
      <c r="R47" s="9" t="s">
        <v>239</v>
      </c>
      <c r="S47" s="18">
        <f>SUM(Colbert!G21,Franklin!G16,Lauderdale!G21)</f>
        <v>1085</v>
      </c>
      <c r="T47" s="19">
        <f>S47/S48</f>
        <v>0.20103761348897536</v>
      </c>
      <c r="U47" s="17"/>
      <c r="V47" s="28"/>
      <c r="W47" s="28"/>
      <c r="X47" s="28"/>
      <c r="Y47" s="30"/>
      <c r="Z47" s="31" t="s">
        <v>50</v>
      </c>
      <c r="AA47" s="32">
        <f>SUM(AA45:AA46)</f>
        <v>15299</v>
      </c>
      <c r="AB47" s="33">
        <f>SUM(AB45:AB46)</f>
        <v>1</v>
      </c>
      <c r="AC47" s="16"/>
      <c r="AD47" s="9" t="s">
        <v>240</v>
      </c>
      <c r="AE47" s="18">
        <f>SUM(Jackson!G34)</f>
        <v>2827</v>
      </c>
      <c r="AF47" s="19">
        <f>AE47/AE51</f>
        <v>0.3304500292226768</v>
      </c>
      <c r="AG47" s="17"/>
      <c r="AH47" s="28"/>
      <c r="AI47" s="28"/>
      <c r="AJ47" s="28"/>
      <c r="AK47" s="30"/>
      <c r="AL47" s="9" t="s">
        <v>230</v>
      </c>
      <c r="AM47" s="18">
        <f>SUM(Cullman!O6)</f>
        <v>5985</v>
      </c>
      <c r="AN47" s="19">
        <f>AM47/AM49</f>
        <v>0.44481605351170567</v>
      </c>
      <c r="AO47" s="17"/>
    </row>
    <row r="48" spans="1:41" ht="32.65" customHeight="1">
      <c r="A48" s="12"/>
      <c r="B48" s="13" t="s">
        <v>241</v>
      </c>
      <c r="C48" s="14">
        <f>SUM(Autauga!C48,Baldwin!C48,Barbour!C48,Bibb!C48,Blount!C48,Bullock!C48,Butler!C48,Calhoun!C48,Chambers!C48,Cherokee!C48,Chilton!C48,Choctaw!C48,Clarke!C48,Clay!C48,Cleburne!C48,Coffee!C48,Colbert!C48,Conecuh!C48,Coosa!C48,Covington!C48,Crenshaw!C48,Cullman!C48,Dale!C48,Dallas!C48,DeKalb!C48,Elmore!C48,Escambia!C48,Etowah!C48,Fayette!C48,SUM(Franklin!C48,Geneva!C48,Greene!C48,Hale!C48,Henry!C48,Houston!C48,Jackson!C48,Jefferson!C48,Lamar!C48,Lauderdale!C48,Lawrence!C48,Lee!C48,Limestone!C48,Lowndes!C48,Macon!C48,Madison!C48,Marengo!C48,Marion!C48,Marshall!C48,Mobile!C48,Monroe!C48,Montgomery!C48,Morgan!C48,Perry!C48,Pickens!C48,Pike!C48,Randolph!C48,Russell!C48,'St. Clair'!C48,SUM(Shelby!C48,Sumter!C48,Talladega!C48,Tallapoosa!C48,Tuscaloosa!C48,Walker!C48,Washington!C48,Wilcox!C48,Winston!C48)))</f>
        <v>188982</v>
      </c>
      <c r="D48" s="15">
        <f>C48/C49</f>
        <v>0.46824663338247502</v>
      </c>
      <c r="E48" s="17"/>
      <c r="F48" s="28"/>
      <c r="G48" s="28"/>
      <c r="H48" s="28"/>
      <c r="I48" s="28"/>
      <c r="J48" s="28"/>
      <c r="K48" s="28"/>
      <c r="L48" s="28"/>
      <c r="M48" s="30"/>
      <c r="N48" s="20" t="s">
        <v>50</v>
      </c>
      <c r="O48" s="21">
        <f>SUM(O46:O47)</f>
        <v>16974</v>
      </c>
      <c r="P48" s="22">
        <f>SUM(P46:P47)</f>
        <v>1</v>
      </c>
      <c r="Q48" s="16"/>
      <c r="R48" s="20" t="s">
        <v>50</v>
      </c>
      <c r="S48" s="21">
        <f>SUM(S46:S47)</f>
        <v>5397</v>
      </c>
      <c r="T48" s="22">
        <f>SUM(T46:T47)</f>
        <v>1</v>
      </c>
      <c r="U48" s="17"/>
      <c r="V48" s="28"/>
      <c r="W48" s="28"/>
      <c r="X48" s="28"/>
      <c r="Y48" s="42"/>
      <c r="Z48" s="24"/>
      <c r="AA48" s="24"/>
      <c r="AB48" s="24"/>
      <c r="AC48" s="38"/>
      <c r="AD48" s="13" t="s">
        <v>242</v>
      </c>
      <c r="AE48" s="14">
        <f>SUM(Jackson!G35)</f>
        <v>2694</v>
      </c>
      <c r="AF48" s="15">
        <f>AE48/AE51</f>
        <v>0.31490356516656925</v>
      </c>
      <c r="AG48" s="17"/>
      <c r="AH48" s="28"/>
      <c r="AI48" s="28"/>
      <c r="AJ48" s="28"/>
      <c r="AK48" s="30"/>
      <c r="AL48" s="13" t="s">
        <v>243</v>
      </c>
      <c r="AM48" s="14">
        <f>SUM(Cullman!O7)</f>
        <v>2345</v>
      </c>
      <c r="AN48" s="15">
        <f>AM48/AM49</f>
        <v>0.17428465254552211</v>
      </c>
      <c r="AO48" s="17"/>
    </row>
    <row r="49" spans="1:41" ht="20.65" customHeight="1">
      <c r="A49" s="12"/>
      <c r="B49" s="31" t="s">
        <v>50</v>
      </c>
      <c r="C49" s="32">
        <f>SUM(C47:C48)</f>
        <v>403595</v>
      </c>
      <c r="D49" s="33">
        <f>SUM(D47:D48)</f>
        <v>1</v>
      </c>
      <c r="E49" s="17"/>
      <c r="F49" s="28"/>
      <c r="G49" s="28"/>
      <c r="H49" s="28"/>
      <c r="I49" s="28"/>
      <c r="J49" s="28"/>
      <c r="K49" s="28"/>
      <c r="L49" s="28"/>
      <c r="M49" s="42"/>
      <c r="N49" s="24"/>
      <c r="O49" s="24"/>
      <c r="P49" s="24"/>
      <c r="Q49" s="25"/>
      <c r="R49" s="24"/>
      <c r="S49" s="24"/>
      <c r="T49" s="24"/>
      <c r="U49" s="26"/>
      <c r="V49" s="28"/>
      <c r="W49" s="28"/>
      <c r="X49" s="28"/>
      <c r="Y49" s="30"/>
      <c r="Z49" s="39" t="s">
        <v>244</v>
      </c>
      <c r="AA49" s="39" t="s">
        <v>16</v>
      </c>
      <c r="AB49" s="39" t="s">
        <v>17</v>
      </c>
      <c r="AC49" s="16"/>
      <c r="AD49" s="9" t="s">
        <v>245</v>
      </c>
      <c r="AE49" s="18">
        <f>SUM(Jackson!G36)</f>
        <v>1248</v>
      </c>
      <c r="AF49" s="19">
        <f>AE49/AE51</f>
        <v>0.14587960257159555</v>
      </c>
      <c r="AG49" s="17"/>
      <c r="AH49" s="28"/>
      <c r="AI49" s="28"/>
      <c r="AJ49" s="28"/>
      <c r="AK49" s="30"/>
      <c r="AL49" s="9" t="s">
        <v>50</v>
      </c>
      <c r="AM49" s="18">
        <f>SUM(AM45:AM48)</f>
        <v>13455</v>
      </c>
      <c r="AN49" s="19">
        <f>SUM(AN45:AN48)</f>
        <v>1</v>
      </c>
      <c r="AO49" s="17"/>
    </row>
    <row r="50" spans="1:41" ht="20.65" customHeight="1">
      <c r="A50" s="40"/>
      <c r="B50" s="24"/>
      <c r="C50" s="24"/>
      <c r="D50" s="24"/>
      <c r="E50" s="26"/>
      <c r="F50" s="28"/>
      <c r="G50" s="28"/>
      <c r="H50" s="28"/>
      <c r="I50" s="28"/>
      <c r="J50" s="28"/>
      <c r="K50" s="28"/>
      <c r="L50" s="28"/>
      <c r="M50" s="30"/>
      <c r="N50" s="37" t="s">
        <v>246</v>
      </c>
      <c r="O50" s="37" t="s">
        <v>16</v>
      </c>
      <c r="P50" s="37" t="s">
        <v>17</v>
      </c>
      <c r="Q50" s="16"/>
      <c r="R50" s="37" t="s">
        <v>247</v>
      </c>
      <c r="S50" s="37" t="s">
        <v>16</v>
      </c>
      <c r="T50" s="37" t="s">
        <v>17</v>
      </c>
      <c r="U50" s="17"/>
      <c r="V50" s="28"/>
      <c r="W50" s="28"/>
      <c r="X50" s="28"/>
      <c r="Y50" s="30"/>
      <c r="Z50" s="13" t="s">
        <v>248</v>
      </c>
      <c r="AA50" s="14">
        <f>SUM(Clay!G22,Coosa!G23)</f>
        <v>4227</v>
      </c>
      <c r="AB50" s="15">
        <f>AA50/AA52</f>
        <v>0.73106191629194051</v>
      </c>
      <c r="AC50" s="16"/>
      <c r="AD50" s="13" t="s">
        <v>249</v>
      </c>
      <c r="AE50" s="14">
        <f>SUM(Jackson!G37)</f>
        <v>1786</v>
      </c>
      <c r="AF50" s="15">
        <f>AE50/AE51</f>
        <v>0.2087668030391584</v>
      </c>
      <c r="AG50" s="17"/>
      <c r="AH50" s="28"/>
      <c r="AI50" s="28"/>
      <c r="AJ50" s="28"/>
      <c r="AK50" s="28"/>
      <c r="AL50" s="29"/>
      <c r="AM50" s="29"/>
      <c r="AN50" s="29"/>
      <c r="AO50" s="28"/>
    </row>
    <row r="51" spans="1:41" ht="32.65" customHeight="1">
      <c r="A51" s="12"/>
      <c r="B51" s="39" t="s">
        <v>250</v>
      </c>
      <c r="C51" s="39" t="s">
        <v>16</v>
      </c>
      <c r="D51" s="39" t="s">
        <v>17</v>
      </c>
      <c r="E51" s="17"/>
      <c r="F51" s="28"/>
      <c r="G51" s="28"/>
      <c r="H51" s="28"/>
      <c r="I51" s="28"/>
      <c r="J51" s="28"/>
      <c r="K51" s="28"/>
      <c r="L51" s="28"/>
      <c r="M51" s="30"/>
      <c r="N51" s="9" t="s">
        <v>251</v>
      </c>
      <c r="O51" s="18">
        <f>SUM(Crenshaw!G12,Elmore!G12,Montgomery!G12)</f>
        <v>12801</v>
      </c>
      <c r="P51" s="19">
        <f>O51/O53</f>
        <v>0.64049834884419088</v>
      </c>
      <c r="Q51" s="16"/>
      <c r="R51" s="9" t="s">
        <v>252</v>
      </c>
      <c r="S51" s="18">
        <f>SUM(Jackson!G19,Madison!G29)</f>
        <v>2999</v>
      </c>
      <c r="T51" s="19">
        <f>S51/S53</f>
        <v>0.44687825957383398</v>
      </c>
      <c r="U51" s="17"/>
      <c r="V51" s="28"/>
      <c r="W51" s="28"/>
      <c r="X51" s="28"/>
      <c r="Y51" s="30"/>
      <c r="Z51" s="9" t="s">
        <v>253</v>
      </c>
      <c r="AA51" s="18">
        <f>SUM(Clay!G23,Coosa!G24)</f>
        <v>1555</v>
      </c>
      <c r="AB51" s="19">
        <f>AA51/AA52</f>
        <v>0.26893808370805949</v>
      </c>
      <c r="AC51" s="16"/>
      <c r="AD51" s="31" t="s">
        <v>50</v>
      </c>
      <c r="AE51" s="32">
        <f>SUM(AE47:AE50)</f>
        <v>8555</v>
      </c>
      <c r="AF51" s="33">
        <f>SUM(AF47:AF50)</f>
        <v>1</v>
      </c>
      <c r="AG51" s="17"/>
      <c r="AH51" s="28"/>
      <c r="AI51" s="28"/>
      <c r="AJ51" s="28"/>
      <c r="AK51" s="30"/>
      <c r="AL51" s="9" t="s">
        <v>254</v>
      </c>
      <c r="AM51" s="9" t="s">
        <v>16</v>
      </c>
      <c r="AN51" s="9" t="s">
        <v>17</v>
      </c>
      <c r="AO51" s="17"/>
    </row>
    <row r="52" spans="1:41" ht="20.65" customHeight="1">
      <c r="A52" s="12"/>
      <c r="B52" s="13" t="s">
        <v>255</v>
      </c>
      <c r="C52" s="14">
        <f>SUM(Autauga!C52,Baldwin!C52,Barbour!C52,Bibb!C52,Blount!C52,Bullock!C52,Butler!C52,Calhoun!C52,Chambers!C52,Cherokee!C52,Chilton!C52,Choctaw!C52,Clarke!C52,Clay!C52,Cleburne!C52,Coffee!C52,Colbert!C52,Conecuh!C52,Coosa!C52,Covington!C52,Crenshaw!C52,Cullman!C52,Dale!C52,Dallas!C52,DeKalb!C52,Elmore!C52,Escambia!C52,Etowah!C52,Fayette!C52,SUM(Franklin!C52,Geneva!C52,Greene!C52,Hale!C52,Henry!C52,Houston!C52,Jackson!C52,Jefferson!C52,Lamar!C52,Lauderdale!C52,Lawrence!C52,Lee!C52,Limestone!C52,Lowndes!C52,Macon!C52,Madison!C52,Marengo!C52,Marion!C52,Marshall!C52,Mobile!C52,Monroe!C52,Montgomery!C52,Morgan!C52,Perry!C52,Pickens!C52,Pike!C52,Randolph!C52,Russell!C52,'St. Clair'!C52,SUM(Shelby!C52,Sumter!C52,Talladega!C52,Tallapoosa!C52,Tuscaloosa!C52,Walker!C52,Washington!C52,Wilcox!C52,Winston!C52)))</f>
        <v>258805</v>
      </c>
      <c r="D52" s="15">
        <f>C52/C54</f>
        <v>0.65523736704989377</v>
      </c>
      <c r="E52" s="17"/>
      <c r="F52" s="28"/>
      <c r="G52" s="28"/>
      <c r="H52" s="28"/>
      <c r="I52" s="28"/>
      <c r="J52" s="28"/>
      <c r="K52" s="28"/>
      <c r="L52" s="28"/>
      <c r="M52" s="30"/>
      <c r="N52" s="13" t="s">
        <v>256</v>
      </c>
      <c r="O52" s="14">
        <f>SUM(Crenshaw!G13,Elmore!G13,Montgomery!G13)</f>
        <v>7185</v>
      </c>
      <c r="P52" s="15">
        <f>O52/O53</f>
        <v>0.35950165115580907</v>
      </c>
      <c r="Q52" s="16"/>
      <c r="R52" s="13" t="s">
        <v>257</v>
      </c>
      <c r="S52" s="14">
        <f>SUM(Jackson!G20,Madison!G30)</f>
        <v>3712</v>
      </c>
      <c r="T52" s="15">
        <f>S52/S53</f>
        <v>0.55312174042616602</v>
      </c>
      <c r="U52" s="17"/>
      <c r="V52" s="28"/>
      <c r="W52" s="28"/>
      <c r="X52" s="28"/>
      <c r="Y52" s="30"/>
      <c r="Z52" s="13" t="s">
        <v>50</v>
      </c>
      <c r="AA52" s="14">
        <f>SUM(AA50:AA51)</f>
        <v>5782</v>
      </c>
      <c r="AB52" s="15">
        <f>SUM(AB50:AB51)</f>
        <v>1</v>
      </c>
      <c r="AC52" s="23"/>
      <c r="AD52" s="24"/>
      <c r="AE52" s="24"/>
      <c r="AF52" s="24"/>
      <c r="AG52" s="26"/>
      <c r="AH52" s="28"/>
      <c r="AI52" s="28"/>
      <c r="AJ52" s="28"/>
      <c r="AK52" s="30"/>
      <c r="AL52" s="13" t="s">
        <v>258</v>
      </c>
      <c r="AM52" s="14">
        <f>SUM(Cullman!O11)</f>
        <v>3320</v>
      </c>
      <c r="AN52" s="15">
        <f>AM52/AM54</f>
        <v>0.28475855562226604</v>
      </c>
      <c r="AO52" s="17"/>
    </row>
    <row r="53" spans="1:41" ht="32.65" customHeight="1">
      <c r="A53" s="12"/>
      <c r="B53" s="9" t="s">
        <v>259</v>
      </c>
      <c r="C53" s="18">
        <f>SUM(Autauga!C53,Baldwin!C53,Barbour!C53,Bibb!C53,Blount!C53,Bullock!C53,Butler!C53,Calhoun!C53,Chambers!C53,Cherokee!C53,Chilton!C53,Choctaw!C53,Clarke!C53,Clay!C53,Cleburne!C53,Coffee!C53,Colbert!C53,Conecuh!C53,Coosa!C53,Covington!C53,Crenshaw!C53,Cullman!C53,Dale!C53,Dallas!C53,DeKalb!C53,Elmore!C53,Escambia!C53,Etowah!C53,Fayette!C53,SUM(Franklin!C53,Geneva!C53,Greene!C53,Hale!C53,Henry!C53,Houston!C53,Jackson!C53,Jefferson!C53,Lamar!C53,Lauderdale!C53,Lawrence!C53,Lee!C53,Limestone!C53,Lowndes!C53,Macon!C53,Madison!C53,Marengo!C53,Marion!C53,Marshall!C53,Mobile!C53,Monroe!C53,Montgomery!C53,Morgan!C53,Perry!C53,Pickens!C53,Pike!C53,Randolph!C53,Russell!C53,'St. Clair'!C53,SUM(Shelby!C53,Sumter!C53,Talladega!C53,Tallapoosa!C53,Tuscaloosa!C53,Walker!C53,Washington!C53,Wilcox!C53,Winston!C53)))</f>
        <v>136174</v>
      </c>
      <c r="D53" s="19">
        <f>C53/C54</f>
        <v>0.34476263295010623</v>
      </c>
      <c r="E53" s="17"/>
      <c r="F53" s="28"/>
      <c r="G53" s="28"/>
      <c r="H53" s="28"/>
      <c r="I53" s="28"/>
      <c r="J53" s="28"/>
      <c r="K53" s="28"/>
      <c r="L53" s="28"/>
      <c r="M53" s="30"/>
      <c r="N53" s="31" t="s">
        <v>50</v>
      </c>
      <c r="O53" s="32">
        <f>SUM(O51:O52)</f>
        <v>19986</v>
      </c>
      <c r="P53" s="33">
        <f>SUM(P51:P52)</f>
        <v>1</v>
      </c>
      <c r="Q53" s="16"/>
      <c r="R53" s="31" t="s">
        <v>50</v>
      </c>
      <c r="S53" s="32">
        <f>SUM(S51:S52)</f>
        <v>6711</v>
      </c>
      <c r="T53" s="33">
        <f>SUM(T51:T52)</f>
        <v>1</v>
      </c>
      <c r="U53" s="17"/>
      <c r="V53" s="28"/>
      <c r="W53" s="28"/>
      <c r="X53" s="28"/>
      <c r="Y53" s="28"/>
      <c r="Z53" s="27"/>
      <c r="AA53" s="27"/>
      <c r="AB53" s="27"/>
      <c r="AC53" s="30"/>
      <c r="AD53" s="39" t="s">
        <v>260</v>
      </c>
      <c r="AE53" s="39" t="s">
        <v>16</v>
      </c>
      <c r="AF53" s="39" t="s">
        <v>17</v>
      </c>
      <c r="AG53" s="17"/>
      <c r="AH53" s="28"/>
      <c r="AI53" s="28"/>
      <c r="AJ53" s="28"/>
      <c r="AK53" s="30"/>
      <c r="AL53" s="9" t="s">
        <v>261</v>
      </c>
      <c r="AM53" s="18">
        <f>SUM(Cullman!O12)</f>
        <v>8339</v>
      </c>
      <c r="AN53" s="19">
        <f>AM53/AM54</f>
        <v>0.71524144437773396</v>
      </c>
      <c r="AO53" s="17"/>
    </row>
    <row r="54" spans="1:41" ht="32.65" customHeight="1">
      <c r="A54" s="12"/>
      <c r="B54" s="20" t="s">
        <v>50</v>
      </c>
      <c r="C54" s="21">
        <f>SUM(C52:C53)</f>
        <v>394979</v>
      </c>
      <c r="D54" s="22">
        <f>SUM(D52:D53)</f>
        <v>1</v>
      </c>
      <c r="E54" s="17"/>
      <c r="F54" s="28"/>
      <c r="G54" s="28"/>
      <c r="H54" s="28"/>
      <c r="I54" s="28"/>
      <c r="J54" s="28"/>
      <c r="K54" s="28"/>
      <c r="L54" s="28"/>
      <c r="M54" s="42"/>
      <c r="N54" s="24"/>
      <c r="O54" s="24"/>
      <c r="P54" s="24"/>
      <c r="Q54" s="25"/>
      <c r="R54" s="24"/>
      <c r="S54" s="24"/>
      <c r="T54" s="24"/>
      <c r="U54" s="26"/>
      <c r="V54" s="28"/>
      <c r="W54" s="28"/>
      <c r="X54" s="28"/>
      <c r="Y54" s="28"/>
      <c r="Z54" s="28"/>
      <c r="AA54" s="28"/>
      <c r="AB54" s="28"/>
      <c r="AC54" s="30"/>
      <c r="AD54" s="13" t="s">
        <v>262</v>
      </c>
      <c r="AE54" s="14">
        <f>SUM(Marion!G26)</f>
        <v>3906</v>
      </c>
      <c r="AF54" s="15">
        <f>AE54/AE56</f>
        <v>0.59397810218978098</v>
      </c>
      <c r="AG54" s="17"/>
      <c r="AH54" s="28"/>
      <c r="AI54" s="28"/>
      <c r="AJ54" s="28"/>
      <c r="AK54" s="30"/>
      <c r="AL54" s="13" t="s">
        <v>50</v>
      </c>
      <c r="AM54" s="14">
        <f>SUM(AM52:AM53)</f>
        <v>11659</v>
      </c>
      <c r="AN54" s="15">
        <f>SUM(AN52:AN53)</f>
        <v>1</v>
      </c>
      <c r="AO54" s="17"/>
    </row>
    <row r="55" spans="1:41" ht="20.65" customHeight="1">
      <c r="A55" s="40"/>
      <c r="B55" s="24"/>
      <c r="C55" s="24"/>
      <c r="D55" s="24"/>
      <c r="E55" s="26"/>
      <c r="F55" s="28"/>
      <c r="G55" s="28"/>
      <c r="H55" s="28"/>
      <c r="I55" s="28"/>
      <c r="J55" s="28"/>
      <c r="K55" s="28"/>
      <c r="L55" s="28"/>
      <c r="M55" s="30"/>
      <c r="N55" s="39" t="s">
        <v>263</v>
      </c>
      <c r="O55" s="39" t="s">
        <v>16</v>
      </c>
      <c r="P55" s="39" t="s">
        <v>17</v>
      </c>
      <c r="Q55" s="16"/>
      <c r="R55" s="39" t="s">
        <v>264</v>
      </c>
      <c r="S55" s="39" t="s">
        <v>16</v>
      </c>
      <c r="T55" s="39" t="s">
        <v>17</v>
      </c>
      <c r="U55" s="17"/>
      <c r="V55" s="28"/>
      <c r="W55" s="28"/>
      <c r="X55" s="28"/>
      <c r="Y55" s="28"/>
      <c r="Z55" s="28"/>
      <c r="AA55" s="28"/>
      <c r="AB55" s="28"/>
      <c r="AC55" s="30"/>
      <c r="AD55" s="9" t="s">
        <v>265</v>
      </c>
      <c r="AE55" s="18">
        <f>SUM(Marion!G27)</f>
        <v>2670</v>
      </c>
      <c r="AF55" s="19">
        <f>AE55/AE56</f>
        <v>0.40602189781021897</v>
      </c>
      <c r="AG55" s="17"/>
      <c r="AH55" s="28"/>
      <c r="AI55" s="28"/>
      <c r="AJ55" s="28"/>
      <c r="AK55" s="28"/>
      <c r="AL55" s="29"/>
      <c r="AM55" s="29"/>
      <c r="AN55" s="29"/>
      <c r="AO55" s="28"/>
    </row>
    <row r="56" spans="1:41" ht="32.65" customHeight="1">
      <c r="A56" s="12"/>
      <c r="B56" s="37" t="s">
        <v>266</v>
      </c>
      <c r="C56" s="37" t="s">
        <v>16</v>
      </c>
      <c r="D56" s="37" t="s">
        <v>17</v>
      </c>
      <c r="E56" s="17"/>
      <c r="F56" s="28"/>
      <c r="G56" s="28"/>
      <c r="H56" s="28"/>
      <c r="I56" s="28"/>
      <c r="J56" s="28"/>
      <c r="K56" s="28"/>
      <c r="L56" s="28"/>
      <c r="M56" s="30"/>
      <c r="N56" s="13" t="s">
        <v>267</v>
      </c>
      <c r="O56" s="14">
        <f>SUM(Baldwin!G4)</f>
        <v>4854</v>
      </c>
      <c r="P56" s="15">
        <f>O56/O60</f>
        <v>0.21123634622916576</v>
      </c>
      <c r="Q56" s="16"/>
      <c r="R56" s="13" t="s">
        <v>268</v>
      </c>
      <c r="S56" s="41">
        <f>SUM(DeKalb!G19,Jackson!G24)</f>
        <v>2565</v>
      </c>
      <c r="T56" s="15">
        <f>S56/S58</f>
        <v>0.34883720930232559</v>
      </c>
      <c r="U56" s="17"/>
      <c r="V56" s="28"/>
      <c r="W56" s="28"/>
      <c r="X56" s="28"/>
      <c r="Y56" s="28"/>
      <c r="Z56" s="28"/>
      <c r="AA56" s="28"/>
      <c r="AB56" s="28"/>
      <c r="AC56" s="30"/>
      <c r="AD56" s="20" t="s">
        <v>50</v>
      </c>
      <c r="AE56" s="21">
        <f>SUM(AE54:AE55)</f>
        <v>6576</v>
      </c>
      <c r="AF56" s="22">
        <f>SUM(AF54:AF55)</f>
        <v>1</v>
      </c>
      <c r="AG56" s="17"/>
      <c r="AH56" s="28"/>
      <c r="AI56" s="28"/>
      <c r="AJ56" s="28"/>
      <c r="AK56" s="30"/>
      <c r="AL56" s="13" t="s">
        <v>269</v>
      </c>
      <c r="AM56" s="13" t="s">
        <v>16</v>
      </c>
      <c r="AN56" s="13" t="s">
        <v>17</v>
      </c>
      <c r="AO56" s="17"/>
    </row>
    <row r="57" spans="1:41" ht="20.65" customHeight="1">
      <c r="A57" s="12"/>
      <c r="B57" s="9" t="s">
        <v>270</v>
      </c>
      <c r="C57" s="18">
        <f>SUM(Autauga!C57,Baldwin!C57,Barbour!C57,Bibb!C57,Blount!C57,Bullock!C57,Butler!C57,Calhoun!C57,Chambers!C57,Cherokee!C57,Chilton!C57,Choctaw!C57,Clarke!C57,Clay!C57,Cleburne!C57,Coffee!C57,Colbert!C57,Conecuh!C57,Coosa!C57,Covington!C57,Crenshaw!C57,Cullman!C57,Dale!C57,Dallas!C57,DeKalb!C57,Elmore!C57,Escambia!C57,Etowah!C57,Fayette!C57,SUM(Franklin!C57,Geneva!C57,Greene!C57,Hale!C57,Henry!C57,Houston!C57,Jackson!C57,Jefferson!C57,Lamar!C57,Lauderdale!C57,Lawrence!C57,Lee!C57,Limestone!C57,Lowndes!C57,Macon!C57,Madison!C57,Marengo!C57,Marion!C57,Marshall!C57,Mobile!C57,Monroe!C57,Montgomery!C57,Morgan!C57,Perry!C57,Pickens!C57,Pike!C57,Randolph!C57,Russell!C57,'St. Clair'!C57,SUM(Shelby!C57,Sumter!C57,Talladega!C57,Tallapoosa!C57,Tuscaloosa!C57,Walker!C57,Washington!C57,Wilcox!C57,Winston!C57)))</f>
        <v>141166</v>
      </c>
      <c r="D57" s="19">
        <f>C57/C60</f>
        <v>0.34773548002502724</v>
      </c>
      <c r="E57" s="17"/>
      <c r="F57" s="28"/>
      <c r="G57" s="28"/>
      <c r="H57" s="28"/>
      <c r="I57" s="28"/>
      <c r="J57" s="28"/>
      <c r="K57" s="28"/>
      <c r="L57" s="28"/>
      <c r="M57" s="30"/>
      <c r="N57" s="9" t="s">
        <v>271</v>
      </c>
      <c r="O57" s="18">
        <f>SUM(Baldwin!G5)</f>
        <v>8949</v>
      </c>
      <c r="P57" s="19">
        <f>O57/O60</f>
        <v>0.38944253448801081</v>
      </c>
      <c r="Q57" s="16"/>
      <c r="R57" s="9" t="s">
        <v>272</v>
      </c>
      <c r="S57" s="18">
        <f>SUM(DeKalb!G20,Jackson!G25)</f>
        <v>4788</v>
      </c>
      <c r="T57" s="19">
        <f>S57/S58</f>
        <v>0.65116279069767447</v>
      </c>
      <c r="U57" s="17"/>
      <c r="V57" s="28"/>
      <c r="W57" s="28"/>
      <c r="X57" s="28"/>
      <c r="Y57" s="28"/>
      <c r="Z57" s="28"/>
      <c r="AA57" s="28"/>
      <c r="AB57" s="28"/>
      <c r="AC57" s="42"/>
      <c r="AD57" s="24"/>
      <c r="AE57" s="24"/>
      <c r="AF57" s="24"/>
      <c r="AG57" s="26"/>
      <c r="AH57" s="28"/>
      <c r="AI57" s="28"/>
      <c r="AJ57" s="28"/>
      <c r="AK57" s="30"/>
      <c r="AL57" s="9" t="s">
        <v>273</v>
      </c>
      <c r="AM57" s="18">
        <f>SUM(DeKalb!O4)</f>
        <v>3005</v>
      </c>
      <c r="AN57" s="19">
        <f>AM57/AM59</f>
        <v>0.3251108947311479</v>
      </c>
      <c r="AO57" s="17"/>
    </row>
    <row r="58" spans="1:41" ht="32.65" customHeight="1">
      <c r="A58" s="12"/>
      <c r="B58" s="13" t="s">
        <v>274</v>
      </c>
      <c r="C58" s="14">
        <f>SUM(Autauga!C58,Baldwin!C58,Barbour!C58,Bibb!C58,Blount!C58,Bullock!C58,Butler!C58,Calhoun!C58,Chambers!C58,Cherokee!C58,Chilton!C58,Choctaw!C58,Clarke!C58,Clay!C58,Cleburne!C58,Coffee!C58,Colbert!C58,Conecuh!C58,Coosa!C58,Covington!C58,Crenshaw!C58,Cullman!C58,Dale!C58,Dallas!C58,DeKalb!C58,Elmore!C58,Escambia!C58,Etowah!C58,Fayette!C58,SUM(Franklin!C58,Geneva!C58,Greene!C58,Hale!C58,Henry!C58,Houston!C58,Jackson!C58,Jefferson!C58,Lamar!C58,Lauderdale!C58,Lawrence!C58,Lee!C58,Limestone!C58,Lowndes!C58,Macon!C58,Madison!C58,Marengo!C58,Marion!C58,Marshall!C58,Mobile!C58,Monroe!C58,Montgomery!C58,Morgan!C58,Perry!C58,Pickens!C58,Pike!C58,Randolph!C58,Russell!C58,'St. Clair'!C58,SUM(Shelby!C58,Sumter!C58,Talladega!C58,Tallapoosa!C58,Tuscaloosa!C58,Walker!C58,Washington!C58,Wilcox!C58,Winston!C58)))</f>
        <v>172773</v>
      </c>
      <c r="D58" s="15">
        <f>C58/C60</f>
        <v>0.42559328797560336</v>
      </c>
      <c r="E58" s="17"/>
      <c r="F58" s="28"/>
      <c r="G58" s="28"/>
      <c r="H58" s="28"/>
      <c r="I58" s="28"/>
      <c r="J58" s="28"/>
      <c r="K58" s="28"/>
      <c r="L58" s="28"/>
      <c r="M58" s="30"/>
      <c r="N58" s="13" t="s">
        <v>275</v>
      </c>
      <c r="O58" s="14">
        <f>SUM(Baldwin!G6)</f>
        <v>7554</v>
      </c>
      <c r="P58" s="15">
        <f>O58/O60</f>
        <v>0.32873493189433833</v>
      </c>
      <c r="Q58" s="16"/>
      <c r="R58" s="20" t="s">
        <v>50</v>
      </c>
      <c r="S58" s="21">
        <f>SUM(S56:S57)</f>
        <v>7353</v>
      </c>
      <c r="T58" s="22">
        <f>SUM(T56:T57)</f>
        <v>1</v>
      </c>
      <c r="U58" s="17"/>
      <c r="V58" s="28"/>
      <c r="W58" s="28"/>
      <c r="X58" s="28"/>
      <c r="Y58" s="28"/>
      <c r="Z58" s="28"/>
      <c r="AA58" s="28"/>
      <c r="AB58" s="28"/>
      <c r="AC58" s="30"/>
      <c r="AD58" s="37" t="s">
        <v>276</v>
      </c>
      <c r="AE58" s="37" t="s">
        <v>16</v>
      </c>
      <c r="AF58" s="37" t="s">
        <v>17</v>
      </c>
      <c r="AG58" s="17"/>
      <c r="AH58" s="28"/>
      <c r="AI58" s="28"/>
      <c r="AJ58" s="28"/>
      <c r="AK58" s="30"/>
      <c r="AL58" s="13" t="s">
        <v>277</v>
      </c>
      <c r="AM58" s="14">
        <f>SUM(DeKalb!O5)</f>
        <v>6238</v>
      </c>
      <c r="AN58" s="15">
        <f>AM58/AM59</f>
        <v>0.67488910526885215</v>
      </c>
      <c r="AO58" s="17"/>
    </row>
    <row r="59" spans="1:41" ht="20.65" customHeight="1">
      <c r="A59" s="12"/>
      <c r="B59" s="9" t="s">
        <v>278</v>
      </c>
      <c r="C59" s="18">
        <f>SUM(Autauga!C59,Baldwin!C59,Barbour!C59,Bibb!C59,Blount!C59,Bullock!C59,Butler!C59,Calhoun!C59,Chambers!C59,Cherokee!C59,Chilton!C59,Choctaw!C59,Clarke!C59,Clay!C59,Cleburne!C59,Coffee!C59,Colbert!C59,Conecuh!C59,Coosa!C59,Covington!C59,Crenshaw!C59,Cullman!C59,Dale!C59,Dallas!C59,DeKalb!C59,Elmore!C59,Escambia!C59,Etowah!C59,Fayette!C59,SUM(Franklin!C59,Geneva!C59,Greene!C59,Hale!C59,Henry!C59,Houston!C59,Jackson!C59,Jefferson!C59,Lamar!C59,Lauderdale!C59,Lawrence!C59,Lee!C59,Limestone!C59,Lowndes!C59,Macon!C59,Madison!C59,Marengo!C59,Marion!C59,Marshall!C59,Mobile!C59,Monroe!C59,Montgomery!C59,Morgan!C59,Perry!C59,Pickens!C59,Pike!C59,Randolph!C59,Russell!C59,'St. Clair'!C59,SUM(Shelby!C59,Sumter!C59,Talladega!C59,Tallapoosa!C59,Tuscaloosa!C59,Walker!C59,Washington!C59,Wilcox!C59,Winston!C59)))</f>
        <v>92019</v>
      </c>
      <c r="D59" s="19">
        <f>C59/C60</f>
        <v>0.22667123199936939</v>
      </c>
      <c r="E59" s="17"/>
      <c r="F59" s="28"/>
      <c r="G59" s="28"/>
      <c r="H59" s="28"/>
      <c r="I59" s="28"/>
      <c r="J59" s="28"/>
      <c r="K59" s="28"/>
      <c r="L59" s="28"/>
      <c r="M59" s="30"/>
      <c r="N59" s="9" t="s">
        <v>279</v>
      </c>
      <c r="O59" s="18">
        <f>SUM(Baldwin!G7)</f>
        <v>1622</v>
      </c>
      <c r="P59" s="19">
        <f>O59/O60</f>
        <v>7.0586187388485142E-2</v>
      </c>
      <c r="Q59" s="23"/>
      <c r="R59" s="24"/>
      <c r="S59" s="24"/>
      <c r="T59" s="24"/>
      <c r="U59" s="26"/>
      <c r="V59" s="28"/>
      <c r="W59" s="28"/>
      <c r="X59" s="28"/>
      <c r="Y59" s="28"/>
      <c r="Z59" s="28"/>
      <c r="AA59" s="28"/>
      <c r="AB59" s="28"/>
      <c r="AC59" s="30"/>
      <c r="AD59" s="9" t="s">
        <v>280</v>
      </c>
      <c r="AE59" s="18">
        <f>SUM(Marshall!G20)</f>
        <v>2047</v>
      </c>
      <c r="AF59" s="19">
        <f>AE59/AE64</f>
        <v>0.15551166147534756</v>
      </c>
      <c r="AG59" s="17"/>
      <c r="AH59" s="28"/>
      <c r="AI59" s="28"/>
      <c r="AJ59" s="28"/>
      <c r="AK59" s="30"/>
      <c r="AL59" s="9" t="s">
        <v>50</v>
      </c>
      <c r="AM59" s="18">
        <f>SUM(AM57:AM58)</f>
        <v>9243</v>
      </c>
      <c r="AN59" s="19">
        <f>SUM(AN57:AN58)</f>
        <v>1</v>
      </c>
      <c r="AO59" s="17"/>
    </row>
    <row r="60" spans="1:41" ht="20.65" customHeight="1">
      <c r="A60" s="12"/>
      <c r="B60" s="20" t="s">
        <v>50</v>
      </c>
      <c r="C60" s="21">
        <f>SUM(C57:C59)</f>
        <v>405958</v>
      </c>
      <c r="D60" s="22">
        <f>SUM(D57:D59)</f>
        <v>1</v>
      </c>
      <c r="E60" s="17"/>
      <c r="F60" s="28"/>
      <c r="G60" s="28"/>
      <c r="H60" s="28"/>
      <c r="I60" s="28"/>
      <c r="J60" s="28"/>
      <c r="K60" s="28"/>
      <c r="L60" s="28"/>
      <c r="M60" s="30"/>
      <c r="N60" s="20" t="s">
        <v>50</v>
      </c>
      <c r="O60" s="21">
        <f>SUM(O56:O59)</f>
        <v>22979</v>
      </c>
      <c r="P60" s="22">
        <f>SUM(P56:P59)</f>
        <v>1</v>
      </c>
      <c r="Q60" s="16"/>
      <c r="R60" s="37" t="s">
        <v>281</v>
      </c>
      <c r="S60" s="37" t="s">
        <v>16</v>
      </c>
      <c r="T60" s="37" t="s">
        <v>17</v>
      </c>
      <c r="U60" s="17"/>
      <c r="V60" s="28"/>
      <c r="W60" s="28"/>
      <c r="X60" s="28"/>
      <c r="Y60" s="28"/>
      <c r="Z60" s="28"/>
      <c r="AA60" s="28"/>
      <c r="AB60" s="28"/>
      <c r="AC60" s="30"/>
      <c r="AD60" s="13" t="s">
        <v>282</v>
      </c>
      <c r="AE60" s="14">
        <f>SUM(Marshall!G21)</f>
        <v>3172</v>
      </c>
      <c r="AF60" s="15">
        <f>AE60/AE64</f>
        <v>0.24097850034186735</v>
      </c>
      <c r="AG60" s="17"/>
      <c r="AH60" s="28"/>
      <c r="AI60" s="28"/>
      <c r="AJ60" s="28"/>
      <c r="AK60" s="28"/>
      <c r="AL60" s="29"/>
      <c r="AM60" s="29"/>
      <c r="AN60" s="29"/>
      <c r="AO60" s="28"/>
    </row>
    <row r="61" spans="1:41" ht="32.65" customHeight="1">
      <c r="A61" s="40"/>
      <c r="B61" s="24"/>
      <c r="C61" s="24"/>
      <c r="D61" s="24"/>
      <c r="E61" s="26"/>
      <c r="F61" s="28"/>
      <c r="G61" s="28"/>
      <c r="H61" s="28"/>
      <c r="I61" s="28"/>
      <c r="J61" s="28"/>
      <c r="K61" s="28"/>
      <c r="L61" s="28"/>
      <c r="M61" s="42"/>
      <c r="N61" s="24"/>
      <c r="O61" s="24"/>
      <c r="P61" s="24"/>
      <c r="Q61" s="38"/>
      <c r="R61" s="9" t="s">
        <v>283</v>
      </c>
      <c r="S61" s="18">
        <f>SUM(Blount!G9,DeKalb!G24,Marshall!G15)</f>
        <v>5926</v>
      </c>
      <c r="T61" s="19">
        <f>S61/S63</f>
        <v>0.73377909856364532</v>
      </c>
      <c r="U61" s="17"/>
      <c r="V61" s="28"/>
      <c r="W61" s="28"/>
      <c r="X61" s="28"/>
      <c r="Y61" s="28"/>
      <c r="Z61" s="28"/>
      <c r="AA61" s="28"/>
      <c r="AB61" s="28"/>
      <c r="AC61" s="30"/>
      <c r="AD61" s="9" t="s">
        <v>284</v>
      </c>
      <c r="AE61" s="18">
        <f>SUM(Marshall!G22)</f>
        <v>1760</v>
      </c>
      <c r="AF61" s="19">
        <f>AE61/AE64</f>
        <v>0.1337081212489554</v>
      </c>
      <c r="AG61" s="17"/>
      <c r="AH61" s="28"/>
      <c r="AI61" s="28"/>
      <c r="AJ61" s="28"/>
      <c r="AK61" s="30"/>
      <c r="AL61" s="9" t="s">
        <v>285</v>
      </c>
      <c r="AM61" s="9" t="s">
        <v>16</v>
      </c>
      <c r="AN61" s="9" t="s">
        <v>17</v>
      </c>
      <c r="AO61" s="17"/>
    </row>
    <row r="62" spans="1:41" ht="32.65" customHeight="1">
      <c r="A62" s="12"/>
      <c r="B62" s="37" t="s">
        <v>286</v>
      </c>
      <c r="C62" s="37" t="s">
        <v>16</v>
      </c>
      <c r="D62" s="37" t="s">
        <v>17</v>
      </c>
      <c r="E62" s="17"/>
      <c r="F62" s="28"/>
      <c r="G62" s="28"/>
      <c r="H62" s="28"/>
      <c r="I62" s="28"/>
      <c r="J62" s="28"/>
      <c r="K62" s="28"/>
      <c r="L62" s="28"/>
      <c r="M62" s="30"/>
      <c r="N62" s="37" t="s">
        <v>287</v>
      </c>
      <c r="O62" s="37" t="s">
        <v>16</v>
      </c>
      <c r="P62" s="37" t="s">
        <v>17</v>
      </c>
      <c r="Q62" s="16"/>
      <c r="R62" s="13" t="s">
        <v>288</v>
      </c>
      <c r="S62" s="14">
        <f>SUM(Blount!G10,DeKalb!G25,Marshall!G16)</f>
        <v>2150</v>
      </c>
      <c r="T62" s="15">
        <f>S62/S63</f>
        <v>0.26622090143635463</v>
      </c>
      <c r="U62" s="17"/>
      <c r="V62" s="28"/>
      <c r="W62" s="28"/>
      <c r="X62" s="28"/>
      <c r="Y62" s="28"/>
      <c r="Z62" s="28"/>
      <c r="AA62" s="28"/>
      <c r="AB62" s="28"/>
      <c r="AC62" s="30"/>
      <c r="AD62" s="13" t="s">
        <v>289</v>
      </c>
      <c r="AE62" s="14">
        <f>SUM(Marshall!G23)</f>
        <v>4278</v>
      </c>
      <c r="AF62" s="15">
        <f>AE62/AE64</f>
        <v>0.32500189926308592</v>
      </c>
      <c r="AG62" s="17"/>
      <c r="AH62" s="28"/>
      <c r="AI62" s="28"/>
      <c r="AJ62" s="28"/>
      <c r="AK62" s="30"/>
      <c r="AL62" s="13" t="s">
        <v>290</v>
      </c>
      <c r="AM62" s="14">
        <f>SUM(Elmore!K14)</f>
        <v>5213</v>
      </c>
      <c r="AN62" s="15">
        <f>AM62/AM64</f>
        <v>0.58012463832628536</v>
      </c>
      <c r="AO62" s="17"/>
    </row>
    <row r="63" spans="1:41" ht="32.65" customHeight="1">
      <c r="A63" s="12"/>
      <c r="B63" s="9" t="s">
        <v>291</v>
      </c>
      <c r="C63" s="18">
        <f>SUM(Autauga!C63,Baldwin!C63,Barbour!C63,Bibb!C63,Blount!C63,Bullock!C63,Butler!C63,Calhoun!C63,Chambers!C63,Cherokee!C63,Chilton!C63,Choctaw!C63,Clarke!C63,Clay!C63,Cleburne!C63,Coffee!C63,Colbert!C63,Conecuh!C63,Coosa!C63,Covington!C63,Crenshaw!C63,Cullman!C63,Dale!C63,Dallas!C63,DeKalb!C63,Elmore!C63,Escambia!C63,Etowah!C63,Fayette!C63,SUM(Franklin!C63,Geneva!C63,Greene!C63,Hale!C63,Henry!C63,Houston!C63,Jackson!C63,Jefferson!C63,Lamar!C63,Lauderdale!C63,Lawrence!C63,Lee!C63,Limestone!C63,Lowndes!C63,Macon!C63,Madison!C63,Marengo!C63,Marion!C63,Marshall!C63,Mobile!C63,Monroe!C63,Montgomery!C63,Morgan!C63,Perry!C63,Pickens!C63,Pike!C63,Randolph!C63,Russell!C63,'St. Clair'!C63,SUM(Shelby!C63,Sumter!C63,Talladega!C63,Tallapoosa!C63,Tuscaloosa!C63,Walker!C63,Washington!C63,Wilcox!C63,Winston!C63)))</f>
        <v>160479</v>
      </c>
      <c r="D63" s="19">
        <f>C63/C65</f>
        <v>0.39824451690713358</v>
      </c>
      <c r="E63" s="17"/>
      <c r="F63" s="28"/>
      <c r="G63" s="28"/>
      <c r="H63" s="28"/>
      <c r="I63" s="28"/>
      <c r="J63" s="28"/>
      <c r="K63" s="28"/>
      <c r="L63" s="28"/>
      <c r="M63" s="30"/>
      <c r="N63" s="9" t="s">
        <v>292</v>
      </c>
      <c r="O63" s="18">
        <f>SUM(Mobile!G4)</f>
        <v>6283</v>
      </c>
      <c r="P63" s="19">
        <f>O63/O65</f>
        <v>0.36071879664714662</v>
      </c>
      <c r="Q63" s="16"/>
      <c r="R63" s="31" t="s">
        <v>50</v>
      </c>
      <c r="S63" s="32">
        <f>SUM(S61:S62)</f>
        <v>8076</v>
      </c>
      <c r="T63" s="33">
        <f>SUM(T61:T62)</f>
        <v>1</v>
      </c>
      <c r="U63" s="17"/>
      <c r="V63" s="28"/>
      <c r="W63" s="28"/>
      <c r="X63" s="28"/>
      <c r="Y63" s="28"/>
      <c r="Z63" s="28"/>
      <c r="AA63" s="28"/>
      <c r="AB63" s="28"/>
      <c r="AC63" s="30"/>
      <c r="AD63" s="9" t="s">
        <v>293</v>
      </c>
      <c r="AE63" s="18">
        <f>SUM(Marshall!G24)</f>
        <v>1906</v>
      </c>
      <c r="AF63" s="19">
        <f>AE63/AE64</f>
        <v>0.14479981767074376</v>
      </c>
      <c r="AG63" s="17"/>
      <c r="AH63" s="28"/>
      <c r="AI63" s="28"/>
      <c r="AJ63" s="28"/>
      <c r="AK63" s="30"/>
      <c r="AL63" s="9" t="s">
        <v>294</v>
      </c>
      <c r="AM63" s="18">
        <f>SUM(Elmore!K15)</f>
        <v>3773</v>
      </c>
      <c r="AN63" s="19">
        <f>AM63/AM64</f>
        <v>0.41987536167371464</v>
      </c>
      <c r="AO63" s="17"/>
    </row>
    <row r="64" spans="1:41" ht="20.65" customHeight="1">
      <c r="A64" s="12"/>
      <c r="B64" s="13" t="s">
        <v>295</v>
      </c>
      <c r="C64" s="14">
        <f>SUM(Autauga!C64,Baldwin!C64,Barbour!C64,Bibb!C64,Blount!C64,Bullock!C64,Butler!C64,Calhoun!C64,Chambers!C64,Cherokee!C64,Chilton!C64,Choctaw!C64,Clarke!C64,Clay!C64,Cleburne!C64,Coffee!C64,Colbert!C64,Conecuh!C64,Coosa!C64,Covington!C64,Crenshaw!C64,Cullman!C64,Dale!C64,Dallas!C64,DeKalb!C64,Elmore!C64,Escambia!C64,Etowah!C64,Fayette!C64,SUM(Franklin!C64,Geneva!C64,Greene!C64,Hale!C64,Henry!C64,Houston!C64,Jackson!C64,Jefferson!C64,Lamar!C64,Lauderdale!C64,Lawrence!C64,Lee!C64,Limestone!C64,Lowndes!C64,Macon!C64,Madison!C64,Marengo!C64,Marion!C64,Marshall!C64,Mobile!C64,Monroe!C64,Montgomery!C64,Morgan!C64,Perry!C64,Pickens!C64,Pike!C64,Randolph!C64,Russell!C64,'St. Clair'!C64,SUM(Shelby!C64,Sumter!C64,Talladega!C64,Tallapoosa!C64,Tuscaloosa!C64,Walker!C64,Washington!C64,Wilcox!C64,Winston!C64)))</f>
        <v>242487</v>
      </c>
      <c r="D64" s="15">
        <f>C64/C65</f>
        <v>0.60175548309286642</v>
      </c>
      <c r="E64" s="17"/>
      <c r="F64" s="28"/>
      <c r="G64" s="28"/>
      <c r="H64" s="28"/>
      <c r="I64" s="28"/>
      <c r="J64" s="28"/>
      <c r="K64" s="28"/>
      <c r="L64" s="28"/>
      <c r="M64" s="30"/>
      <c r="N64" s="13" t="s">
        <v>296</v>
      </c>
      <c r="O64" s="14">
        <f>SUM(Mobile!G5)</f>
        <v>11135</v>
      </c>
      <c r="P64" s="15">
        <f>O64/O65</f>
        <v>0.63928120335285332</v>
      </c>
      <c r="Q64" s="23"/>
      <c r="R64" s="24"/>
      <c r="S64" s="24"/>
      <c r="T64" s="24"/>
      <c r="U64" s="26"/>
      <c r="V64" s="28"/>
      <c r="W64" s="28"/>
      <c r="X64" s="28"/>
      <c r="Y64" s="28"/>
      <c r="Z64" s="28"/>
      <c r="AA64" s="28"/>
      <c r="AB64" s="28"/>
      <c r="AC64" s="30"/>
      <c r="AD64" s="20" t="s">
        <v>50</v>
      </c>
      <c r="AE64" s="21">
        <f>SUM(AE59:AE63)</f>
        <v>13163</v>
      </c>
      <c r="AF64" s="22">
        <f>SUM(AF59:AF63)</f>
        <v>1</v>
      </c>
      <c r="AG64" s="17"/>
      <c r="AH64" s="28"/>
      <c r="AI64" s="28"/>
      <c r="AJ64" s="28"/>
      <c r="AK64" s="30"/>
      <c r="AL64" s="13" t="s">
        <v>50</v>
      </c>
      <c r="AM64" s="14">
        <f>SUM(AM62:AM63)</f>
        <v>8986</v>
      </c>
      <c r="AN64" s="15">
        <f>SUM(AN62:AN63)</f>
        <v>1</v>
      </c>
      <c r="AO64" s="17"/>
    </row>
    <row r="65" spans="1:41" ht="20.65" customHeight="1">
      <c r="A65" s="12"/>
      <c r="B65" s="31" t="s">
        <v>50</v>
      </c>
      <c r="C65" s="32">
        <f>SUM(C63:C64)</f>
        <v>402966</v>
      </c>
      <c r="D65" s="33">
        <f>SUM(D63:D64)</f>
        <v>1</v>
      </c>
      <c r="E65" s="17"/>
      <c r="F65" s="28"/>
      <c r="G65" s="28"/>
      <c r="H65" s="28"/>
      <c r="I65" s="28"/>
      <c r="J65" s="28"/>
      <c r="K65" s="28"/>
      <c r="L65" s="28"/>
      <c r="M65" s="30"/>
      <c r="N65" s="31" t="s">
        <v>50</v>
      </c>
      <c r="O65" s="32">
        <f>SUM(O63:O64)</f>
        <v>17418</v>
      </c>
      <c r="P65" s="33">
        <f>SUM(P63:P64)</f>
        <v>1</v>
      </c>
      <c r="Q65" s="16"/>
      <c r="R65" s="39" t="s">
        <v>297</v>
      </c>
      <c r="S65" s="39" t="s">
        <v>16</v>
      </c>
      <c r="T65" s="39" t="s">
        <v>17</v>
      </c>
      <c r="U65" s="17"/>
      <c r="V65" s="28"/>
      <c r="W65" s="28"/>
      <c r="X65" s="28"/>
      <c r="Y65" s="28"/>
      <c r="Z65" s="28"/>
      <c r="AA65" s="28"/>
      <c r="AB65" s="28"/>
      <c r="AC65" s="42"/>
      <c r="AD65" s="24"/>
      <c r="AE65" s="24"/>
      <c r="AF65" s="24"/>
      <c r="AG65" s="26"/>
      <c r="AH65" s="28"/>
      <c r="AI65" s="28"/>
      <c r="AJ65" s="28"/>
      <c r="AK65" s="28"/>
      <c r="AL65" s="29"/>
      <c r="AM65" s="29"/>
      <c r="AN65" s="29"/>
      <c r="AO65" s="28"/>
    </row>
    <row r="66" spans="1:41" ht="32.65" customHeight="1">
      <c r="A66" s="40"/>
      <c r="B66" s="24"/>
      <c r="C66" s="24"/>
      <c r="D66" s="24"/>
      <c r="E66" s="26"/>
      <c r="F66" s="28"/>
      <c r="G66" s="28"/>
      <c r="H66" s="28"/>
      <c r="I66" s="28"/>
      <c r="J66" s="28"/>
      <c r="K66" s="28"/>
      <c r="L66" s="28"/>
      <c r="M66" s="42"/>
      <c r="N66" s="24"/>
      <c r="O66" s="24"/>
      <c r="P66" s="24"/>
      <c r="Q66" s="38"/>
      <c r="R66" s="13" t="s">
        <v>298</v>
      </c>
      <c r="S66" s="14">
        <f>SUM(Etowah!G14,'St. Clair'!G4)</f>
        <v>2192</v>
      </c>
      <c r="T66" s="15">
        <f>S66/S70</f>
        <v>0.24019285557747097</v>
      </c>
      <c r="U66" s="17"/>
      <c r="V66" s="28"/>
      <c r="W66" s="28"/>
      <c r="X66" s="28"/>
      <c r="Y66" s="28"/>
      <c r="Z66" s="28"/>
      <c r="AA66" s="28"/>
      <c r="AB66" s="28"/>
      <c r="AC66" s="30"/>
      <c r="AD66" s="37" t="s">
        <v>299</v>
      </c>
      <c r="AE66" s="37" t="s">
        <v>16</v>
      </c>
      <c r="AF66" s="37" t="s">
        <v>17</v>
      </c>
      <c r="AG66" s="17"/>
      <c r="AH66" s="28"/>
      <c r="AI66" s="28"/>
      <c r="AJ66" s="28"/>
      <c r="AK66" s="30"/>
      <c r="AL66" s="13" t="s">
        <v>300</v>
      </c>
      <c r="AM66" s="13" t="s">
        <v>16</v>
      </c>
      <c r="AN66" s="13" t="s">
        <v>17</v>
      </c>
      <c r="AO66" s="17"/>
    </row>
    <row r="67" spans="1:41" ht="20.65" customHeight="1">
      <c r="A67" s="12"/>
      <c r="B67" s="39" t="s">
        <v>301</v>
      </c>
      <c r="C67" s="39" t="s">
        <v>16</v>
      </c>
      <c r="D67" s="39" t="s">
        <v>17</v>
      </c>
      <c r="E67" s="17"/>
      <c r="F67" s="28"/>
      <c r="G67" s="28"/>
      <c r="H67" s="28"/>
      <c r="I67" s="28"/>
      <c r="J67" s="28"/>
      <c r="K67" s="28"/>
      <c r="L67" s="28"/>
      <c r="M67" s="42"/>
      <c r="N67" s="24"/>
      <c r="O67" s="24"/>
      <c r="P67" s="24"/>
      <c r="Q67" s="38"/>
      <c r="R67" s="9" t="s">
        <v>302</v>
      </c>
      <c r="S67" s="18">
        <f>SUM(Etowah!G15,'St. Clair'!G5)</f>
        <v>2313</v>
      </c>
      <c r="T67" s="19">
        <f>S67/S70</f>
        <v>0.25345167652859962</v>
      </c>
      <c r="U67" s="17"/>
      <c r="V67" s="28"/>
      <c r="W67" s="28"/>
      <c r="X67" s="28"/>
      <c r="Y67" s="28"/>
      <c r="Z67" s="28"/>
      <c r="AA67" s="28"/>
      <c r="AB67" s="28"/>
      <c r="AC67" s="30"/>
      <c r="AD67" s="9" t="s">
        <v>303</v>
      </c>
      <c r="AE67" s="18">
        <f>SUM(Shelby!G32)</f>
        <v>9598</v>
      </c>
      <c r="AF67" s="19">
        <f>AE67/AE69</f>
        <v>0.41274619420314784</v>
      </c>
      <c r="AG67" s="17"/>
      <c r="AH67" s="28"/>
      <c r="AI67" s="28"/>
      <c r="AJ67" s="28"/>
      <c r="AK67" s="30"/>
      <c r="AL67" s="9" t="s">
        <v>304</v>
      </c>
      <c r="AM67" s="18">
        <f>SUM(Etowah!K26)</f>
        <v>7303</v>
      </c>
      <c r="AN67" s="19">
        <f>AM67/AM69</f>
        <v>0.55025617842073538</v>
      </c>
      <c r="AO67" s="17"/>
    </row>
    <row r="68" spans="1:41" ht="20.65" customHeight="1">
      <c r="A68" s="12"/>
      <c r="B68" s="13" t="s">
        <v>305</v>
      </c>
      <c r="C68" s="14">
        <f>SUM(Autauga!C68,Baldwin!C68,Barbour!C68,Bibb!C68,Blount!C68,Bullock!C68,Butler!C68,Calhoun!C68,Chambers!C68,Cherokee!C68,Chilton!C68,Choctaw!C68,Clarke!C68,Clay!C68,Cleburne!C68,Coffee!C68,Colbert!C68,Conecuh!C68,Coosa!C68,Covington!C68,Crenshaw!C68,Cullman!C68,Dale!C68,Dallas!C68,DeKalb!C68,Elmore!C68,Escambia!C68,Etowah!C68,Fayette!C68,SUM(Franklin!C68,Geneva!C68,Greene!C68,Hale!C68,Henry!C68,Houston!C68,Jackson!C68,Jefferson!C68,Lamar!C68,Lauderdale!C68,Lawrence!C68,Lee!C68,Limestone!C68,Lowndes!C68,Macon!C68,Madison!C68,Marengo!C68,Marion!C68,Marshall!C68,Mobile!C68,Monroe!C68,Montgomery!C68,Morgan!C68,Perry!C68,Pickens!C68,Pike!C68,Randolph!C68,Russell!C68,'St. Clair'!C68,SUM(Shelby!C68,Sumter!C68,Talladega!C68,Tallapoosa!C68,Tuscaloosa!C68,Walker!C68,Washington!C68,Wilcox!C68,Winston!C68)))</f>
        <v>133014</v>
      </c>
      <c r="D68" s="15">
        <f>C68/C70</f>
        <v>0.28369299544006177</v>
      </c>
      <c r="E68" s="17"/>
      <c r="F68" s="28"/>
      <c r="G68" s="28"/>
      <c r="H68" s="28"/>
      <c r="I68" s="28"/>
      <c r="J68" s="28"/>
      <c r="K68" s="28"/>
      <c r="L68" s="28"/>
      <c r="M68" s="28"/>
      <c r="N68" s="45"/>
      <c r="O68" s="45"/>
      <c r="P68" s="45"/>
      <c r="Q68" s="30"/>
      <c r="R68" s="13" t="s">
        <v>306</v>
      </c>
      <c r="S68" s="14">
        <f>SUM(Etowah!G16,'St. Clair'!G6)</f>
        <v>3125</v>
      </c>
      <c r="T68" s="15">
        <f>S68/S70</f>
        <v>0.34242822704361164</v>
      </c>
      <c r="U68" s="17"/>
      <c r="V68" s="28"/>
      <c r="W68" s="28"/>
      <c r="X68" s="28"/>
      <c r="Y68" s="28"/>
      <c r="Z68" s="28"/>
      <c r="AA68" s="28"/>
      <c r="AB68" s="28"/>
      <c r="AC68" s="30"/>
      <c r="AD68" s="13" t="s">
        <v>307</v>
      </c>
      <c r="AE68" s="14">
        <f>SUM(Shelby!G33)</f>
        <v>13656</v>
      </c>
      <c r="AF68" s="15">
        <f>AE68/AE69</f>
        <v>0.58725380579685216</v>
      </c>
      <c r="AG68" s="17"/>
      <c r="AH68" s="28"/>
      <c r="AI68" s="28"/>
      <c r="AJ68" s="28"/>
      <c r="AK68" s="30"/>
      <c r="AL68" s="13" t="s">
        <v>308</v>
      </c>
      <c r="AM68" s="14">
        <f>SUM(Etowah!K27)</f>
        <v>5969</v>
      </c>
      <c r="AN68" s="15">
        <f>AM68/AM69</f>
        <v>0.44974382157926462</v>
      </c>
      <c r="AO68" s="17"/>
    </row>
    <row r="69" spans="1:41" ht="20.65" customHeight="1">
      <c r="A69" s="12"/>
      <c r="B69" s="9" t="s">
        <v>309</v>
      </c>
      <c r="C69" s="18">
        <f>SUM(Autauga!C69,Baldwin!C69,Barbour!C69,Bibb!C69,Blount!C69,Bullock!C69,Butler!C69,Calhoun!C69,Chambers!C69,Cherokee!C69,Chilton!C69,Choctaw!C69,Clarke!C69,Clay!C69,Cleburne!C69,Coffee!C69,Colbert!C69,Conecuh!C69,Coosa!C69,Covington!C69,Crenshaw!C69,Cullman!C69,Dale!C69,Dallas!C69,DeKalb!C69,Elmore!C69,Escambia!C69,Etowah!C69,Fayette!C69,SUM(Franklin!C69,Geneva!C69,Greene!C69,Hale!C69,Henry!C69,Houston!C69,Jackson!C69,Jefferson!C69,Lamar!C69,Lauderdale!C69,Lawrence!C69,Lee!C69,Limestone!C69,Lowndes!C69,Macon!C69,Madison!C69,Marengo!C69,Marion!C69,Marshall!C69,Mobile!C69,Monroe!C69,Montgomery!C69,Morgan!C69,Perry!C69,Pickens!C69,Pike!C69,Randolph!C69,Russell!C69,'St. Clair'!C69,SUM(Shelby!C69,Sumter!C69,Talladega!C69,Tallapoosa!C69,Tuscaloosa!C69,Walker!C69,Washington!C69,Wilcox!C69,Winston!C69)))</f>
        <v>335852</v>
      </c>
      <c r="D69" s="19">
        <f>C69/C70</f>
        <v>0.71630700455993823</v>
      </c>
      <c r="E69" s="17"/>
      <c r="F69" s="28"/>
      <c r="G69" s="28"/>
      <c r="H69" s="28"/>
      <c r="I69" s="28"/>
      <c r="J69" s="28"/>
      <c r="K69" s="28"/>
      <c r="L69" s="28"/>
      <c r="M69" s="28"/>
      <c r="N69" s="28"/>
      <c r="O69" s="28"/>
      <c r="P69" s="28"/>
      <c r="Q69" s="30"/>
      <c r="R69" s="9" t="s">
        <v>310</v>
      </c>
      <c r="S69" s="18">
        <f>SUM(Etowah!G17,'St. Clair'!G7)</f>
        <v>1496</v>
      </c>
      <c r="T69" s="19">
        <f>S69/S70</f>
        <v>0.16392724085031776</v>
      </c>
      <c r="U69" s="17"/>
      <c r="V69" s="28"/>
      <c r="W69" s="28"/>
      <c r="X69" s="28"/>
      <c r="Y69" s="28"/>
      <c r="Z69" s="28"/>
      <c r="AA69" s="28"/>
      <c r="AB69" s="28"/>
      <c r="AC69" s="30"/>
      <c r="AD69" s="31" t="s">
        <v>50</v>
      </c>
      <c r="AE69" s="32">
        <f>SUM(AE67:AE68)</f>
        <v>23254</v>
      </c>
      <c r="AF69" s="33">
        <f>SUM(AF67:AF68)</f>
        <v>1</v>
      </c>
      <c r="AG69" s="17"/>
      <c r="AH69" s="28"/>
      <c r="AI69" s="28"/>
      <c r="AJ69" s="28"/>
      <c r="AK69" s="30"/>
      <c r="AL69" s="9" t="s">
        <v>50</v>
      </c>
      <c r="AM69" s="18">
        <f>SUM(AM67:AM68)</f>
        <v>13272</v>
      </c>
      <c r="AN69" s="19">
        <f>SUM(AN67:AN68)</f>
        <v>1</v>
      </c>
      <c r="AO69" s="17"/>
    </row>
    <row r="70" spans="1:41" ht="20.65" customHeight="1">
      <c r="A70" s="12"/>
      <c r="B70" s="20" t="s">
        <v>50</v>
      </c>
      <c r="C70" s="21">
        <f>SUM(C68:C69)</f>
        <v>468866</v>
      </c>
      <c r="D70" s="22">
        <f>SUM(D68:D69)</f>
        <v>1</v>
      </c>
      <c r="E70" s="17"/>
      <c r="F70" s="28"/>
      <c r="G70" s="28"/>
      <c r="H70" s="28"/>
      <c r="I70" s="28"/>
      <c r="J70" s="28"/>
      <c r="K70" s="28"/>
      <c r="L70" s="28"/>
      <c r="M70" s="28"/>
      <c r="N70" s="28"/>
      <c r="O70" s="28"/>
      <c r="P70" s="28"/>
      <c r="Q70" s="30"/>
      <c r="R70" s="20" t="s">
        <v>50</v>
      </c>
      <c r="S70" s="21">
        <f>SUM(S66:S69)</f>
        <v>9126</v>
      </c>
      <c r="T70" s="22">
        <f>SUM(T66:T69)</f>
        <v>1</v>
      </c>
      <c r="U70" s="17"/>
      <c r="V70" s="28"/>
      <c r="W70" s="28"/>
      <c r="X70" s="28"/>
      <c r="Y70" s="28"/>
      <c r="Z70" s="28"/>
      <c r="AA70" s="28"/>
      <c r="AB70" s="28"/>
      <c r="AC70" s="42"/>
      <c r="AD70" s="24"/>
      <c r="AE70" s="24"/>
      <c r="AF70" s="24"/>
      <c r="AG70" s="26"/>
      <c r="AH70" s="28"/>
      <c r="AI70" s="28"/>
      <c r="AJ70" s="28"/>
      <c r="AK70" s="28"/>
      <c r="AL70" s="29"/>
      <c r="AM70" s="29"/>
      <c r="AN70" s="29"/>
      <c r="AO70" s="28"/>
    </row>
    <row r="71" spans="1:41" ht="32.65" customHeight="1">
      <c r="A71" s="40"/>
      <c r="B71" s="24"/>
      <c r="C71" s="24"/>
      <c r="D71" s="24"/>
      <c r="E71" s="26"/>
      <c r="F71" s="28"/>
      <c r="G71" s="28"/>
      <c r="H71" s="28"/>
      <c r="I71" s="28"/>
      <c r="J71" s="28"/>
      <c r="K71" s="28"/>
      <c r="L71" s="28"/>
      <c r="M71" s="28"/>
      <c r="N71" s="28"/>
      <c r="O71" s="28"/>
      <c r="P71" s="28"/>
      <c r="Q71" s="42"/>
      <c r="R71" s="24"/>
      <c r="S71" s="24"/>
      <c r="T71" s="24"/>
      <c r="U71" s="26"/>
      <c r="V71" s="28"/>
      <c r="W71" s="28"/>
      <c r="X71" s="28"/>
      <c r="Y71" s="28"/>
      <c r="Z71" s="28"/>
      <c r="AA71" s="28"/>
      <c r="AB71" s="28"/>
      <c r="AC71" s="30"/>
      <c r="AD71" s="39" t="s">
        <v>311</v>
      </c>
      <c r="AE71" s="39" t="s">
        <v>16</v>
      </c>
      <c r="AF71" s="39" t="s">
        <v>17</v>
      </c>
      <c r="AG71" s="17"/>
      <c r="AH71" s="28"/>
      <c r="AI71" s="28"/>
      <c r="AJ71" s="28"/>
      <c r="AK71" s="30"/>
      <c r="AL71" s="9" t="s">
        <v>312</v>
      </c>
      <c r="AM71" s="9" t="s">
        <v>16</v>
      </c>
      <c r="AN71" s="9" t="s">
        <v>17</v>
      </c>
      <c r="AO71" s="17"/>
    </row>
    <row r="72" spans="1:41" ht="32.65" customHeight="1">
      <c r="A72" s="12"/>
      <c r="B72" s="37" t="s">
        <v>313</v>
      </c>
      <c r="C72" s="37" t="s">
        <v>16</v>
      </c>
      <c r="D72" s="37" t="s">
        <v>17</v>
      </c>
      <c r="E72" s="17"/>
      <c r="F72" s="28"/>
      <c r="G72" s="28"/>
      <c r="H72" s="28"/>
      <c r="I72" s="28"/>
      <c r="J72" s="28"/>
      <c r="K72" s="28"/>
      <c r="L72" s="28"/>
      <c r="M72" s="28"/>
      <c r="N72" s="28"/>
      <c r="O72" s="28"/>
      <c r="P72" s="28"/>
      <c r="Q72" s="30"/>
      <c r="R72" s="37" t="s">
        <v>314</v>
      </c>
      <c r="S72" s="37" t="s">
        <v>16</v>
      </c>
      <c r="T72" s="37" t="s">
        <v>17</v>
      </c>
      <c r="U72" s="17"/>
      <c r="V72" s="28"/>
      <c r="W72" s="28"/>
      <c r="X72" s="28"/>
      <c r="Y72" s="28"/>
      <c r="Z72" s="28"/>
      <c r="AA72" s="28"/>
      <c r="AB72" s="28"/>
      <c r="AC72" s="30"/>
      <c r="AD72" s="13" t="s">
        <v>315</v>
      </c>
      <c r="AE72" s="14">
        <f>SUM(Tuscaloosa!G19)</f>
        <v>9660</v>
      </c>
      <c r="AF72" s="15">
        <f>AE72/AE74</f>
        <v>0.60149439601494392</v>
      </c>
      <c r="AG72" s="17"/>
      <c r="AH72" s="28"/>
      <c r="AI72" s="28"/>
      <c r="AJ72" s="28"/>
      <c r="AK72" s="30"/>
      <c r="AL72" s="13" t="s">
        <v>316</v>
      </c>
      <c r="AM72" s="14">
        <f>SUM(Houston!O4)</f>
        <v>6817</v>
      </c>
      <c r="AN72" s="15">
        <f>AM72/AM74</f>
        <v>0.4920245398773006</v>
      </c>
      <c r="AO72" s="17"/>
    </row>
    <row r="73" spans="1:41" ht="20.65" customHeight="1">
      <c r="A73" s="12"/>
      <c r="B73" s="9" t="s">
        <v>317</v>
      </c>
      <c r="C73" s="18">
        <f>SUM(Autauga!C73,Baldwin!C73,Barbour!C73,Bibb!C73,Blount!C73,Bullock!C73,Butler!C73,Calhoun!C73,Chambers!C73,Cherokee!C73,Chilton!C73,Choctaw!C73,Clarke!C73,Clay!C73,Cleburne!C73,Coffee!C73,Colbert!C73,Conecuh!C73,Coosa!C73,Covington!C73,Crenshaw!C73,Cullman!C73,Dale!C73,Dallas!C73,DeKalb!C73,Elmore!C73,Escambia!C73,Etowah!C73,Fayette!C73,SUM(Franklin!C73,Geneva!C73,Greene!C73,Hale!C73,Henry!C73,Houston!C73,Jackson!C73,Jefferson!C73,Lamar!C73,Lauderdale!C73,Lawrence!C73,Lee!C73,Limestone!C73,Lowndes!C73,Macon!C73,Madison!C73,Marengo!C73,Marion!C73,Marshall!C73,Mobile!C73,Monroe!C73,Montgomery!C73,Morgan!C73,Perry!C73,Pickens!C73,Pike!C73,Randolph!C73,Russell!C73,'St. Clair'!C73,SUM(Shelby!C73,Sumter!C73,Talladega!C73,Tallapoosa!C73,Tuscaloosa!C73,Walker!C73,Washington!C73,Wilcox!C73,Winston!C73)))</f>
        <v>95723</v>
      </c>
      <c r="D73" s="19">
        <f>C73/C76</f>
        <v>0.213599707235653</v>
      </c>
      <c r="E73" s="17"/>
      <c r="F73" s="28"/>
      <c r="G73" s="28"/>
      <c r="H73" s="28"/>
      <c r="I73" s="28"/>
      <c r="J73" s="28"/>
      <c r="K73" s="28"/>
      <c r="L73" s="28"/>
      <c r="M73" s="28"/>
      <c r="N73" s="28"/>
      <c r="O73" s="28"/>
      <c r="P73" s="28"/>
      <c r="Q73" s="30"/>
      <c r="R73" s="9" t="s">
        <v>318</v>
      </c>
      <c r="S73" s="18">
        <f>SUM(Elmore!G17)</f>
        <v>3581</v>
      </c>
      <c r="T73" s="19">
        <f>S73/S75</f>
        <v>0.46591204787926099</v>
      </c>
      <c r="U73" s="17"/>
      <c r="V73" s="28"/>
      <c r="W73" s="28"/>
      <c r="X73" s="28"/>
      <c r="Y73" s="28"/>
      <c r="Z73" s="28"/>
      <c r="AA73" s="28"/>
      <c r="AB73" s="28"/>
      <c r="AC73" s="30"/>
      <c r="AD73" s="9" t="s">
        <v>319</v>
      </c>
      <c r="AE73" s="18">
        <f>SUM(Tuscaloosa!G20)</f>
        <v>6400</v>
      </c>
      <c r="AF73" s="19">
        <f>AE73/AE74</f>
        <v>0.39850560398505602</v>
      </c>
      <c r="AG73" s="17"/>
      <c r="AH73" s="28"/>
      <c r="AI73" s="28"/>
      <c r="AJ73" s="28"/>
      <c r="AK73" s="30"/>
      <c r="AL73" s="9" t="s">
        <v>320</v>
      </c>
      <c r="AM73" s="18">
        <f>SUM(Houston!O5)</f>
        <v>7038</v>
      </c>
      <c r="AN73" s="19">
        <f>AM73/AM74</f>
        <v>0.50797546012269934</v>
      </c>
      <c r="AO73" s="17"/>
    </row>
    <row r="74" spans="1:41" ht="20.65" customHeight="1">
      <c r="A74" s="12"/>
      <c r="B74" s="13" t="s">
        <v>321</v>
      </c>
      <c r="C74" s="14">
        <f>SUM(Autauga!C74,Baldwin!C74,Barbour!C74,Bibb!C74,Blount!C74,Bullock!C74,Butler!C74,Calhoun!C74,Chambers!C74,Cherokee!C74,Chilton!C74,Choctaw!C74,Clarke!C74,Clay!C74,Cleburne!C74,Coffee!C74,Colbert!C74,Conecuh!C74,Coosa!C74,Covington!C74,Crenshaw!C74,Cullman!C74,Dale!C74,Dallas!C74,DeKalb!C74,Elmore!C74,Escambia!C74,Etowah!C74,Fayette!C74,SUM(Franklin!C74,Geneva!C74,Greene!C74,Hale!C74,Henry!C74,Houston!C74,Jackson!C74,Jefferson!C74,Lamar!C74,Lauderdale!C74,Lawrence!C74,Lee!C74,Limestone!C74,Lowndes!C74,Macon!C74,Madison!C74,Marengo!C74,Marion!C74,Marshall!C74,Mobile!C74,Monroe!C74,Montgomery!C74,Morgan!C74,Perry!C74,Pickens!C74,Pike!C74,Randolph!C74,Russell!C74,'St. Clair'!C74,SUM(Shelby!C74,Sumter!C74,Talladega!C74,Tallapoosa!C74,Tuscaloosa!C74,Walker!C74,Washington!C74,Wilcox!C74,Winston!C74)))</f>
        <v>78262</v>
      </c>
      <c r="D74" s="15">
        <f>C74/C76</f>
        <v>0.17463661071713876</v>
      </c>
      <c r="E74" s="17"/>
      <c r="F74" s="28"/>
      <c r="G74" s="28"/>
      <c r="H74" s="28"/>
      <c r="I74" s="28"/>
      <c r="J74" s="28"/>
      <c r="K74" s="28"/>
      <c r="L74" s="28"/>
      <c r="M74" s="28"/>
      <c r="N74" s="28"/>
      <c r="O74" s="28"/>
      <c r="P74" s="28"/>
      <c r="Q74" s="30"/>
      <c r="R74" s="13" t="s">
        <v>322</v>
      </c>
      <c r="S74" s="14">
        <f>SUM(Elmore!G18)</f>
        <v>4105</v>
      </c>
      <c r="T74" s="15">
        <f>S74/S75</f>
        <v>0.53408795212073901</v>
      </c>
      <c r="U74" s="17"/>
      <c r="V74" s="28"/>
      <c r="W74" s="28"/>
      <c r="X74" s="28"/>
      <c r="Y74" s="28"/>
      <c r="Z74" s="28"/>
      <c r="AA74" s="28"/>
      <c r="AB74" s="28"/>
      <c r="AC74" s="30"/>
      <c r="AD74" s="13" t="s">
        <v>50</v>
      </c>
      <c r="AE74" s="14">
        <f>SUM(AE72:AE73)</f>
        <v>16060</v>
      </c>
      <c r="AF74" s="15">
        <f>SUM(AF72:AF73)</f>
        <v>1</v>
      </c>
      <c r="AG74" s="17"/>
      <c r="AH74" s="28"/>
      <c r="AI74" s="28"/>
      <c r="AJ74" s="28"/>
      <c r="AK74" s="30"/>
      <c r="AL74" s="13" t="s">
        <v>50</v>
      </c>
      <c r="AM74" s="14">
        <f>SUM(AM72:AM73)</f>
        <v>13855</v>
      </c>
      <c r="AN74" s="15">
        <f>SUM(AN72:AN73)</f>
        <v>1</v>
      </c>
      <c r="AO74" s="17"/>
    </row>
    <row r="75" spans="1:41" ht="20.65" customHeight="1">
      <c r="A75" s="12"/>
      <c r="B75" s="9" t="s">
        <v>323</v>
      </c>
      <c r="C75" s="18">
        <f>SUM(Autauga!C75,Baldwin!C75,Barbour!C75,Bibb!C75,Blount!C75,Bullock!C75,Butler!C75,Calhoun!C75,Chambers!C75,Cherokee!C75,Chilton!C75,Choctaw!C75,Clarke!C75,Clay!C75,Cleburne!C75,Coffee!C75,Colbert!C75,Conecuh!C75,Coosa!C75,Covington!C75,Crenshaw!C75,Cullman!C75,Dale!C75,Dallas!C75,DeKalb!C75,Elmore!C75,Escambia!C75,Etowah!C75,Fayette!C75,SUM(Franklin!C75,Geneva!C75,Greene!C75,Hale!C75,Henry!C75,Houston!C75,Jackson!C75,Jefferson!C75,Lamar!C75,Lauderdale!C75,Lawrence!C75,Lee!C75,Limestone!C75,Lowndes!C75,Macon!C75,Madison!C75,Marengo!C75,Marion!C75,Marshall!C75,Mobile!C75,Monroe!C75,Montgomery!C75,Morgan!C75,Perry!C75,Pickens!C75,Pike!C75,Randolph!C75,Russell!C75,'St. Clair'!C75,SUM(Shelby!C75,Sumter!C75,Talladega!C75,Tallapoosa!C75,Tuscaloosa!C75,Walker!C75,Washington!C75,Wilcox!C75,Winston!C75)))</f>
        <v>274157</v>
      </c>
      <c r="D75" s="19">
        <f>C75/C76</f>
        <v>0.61176368204720821</v>
      </c>
      <c r="E75" s="17"/>
      <c r="F75" s="28"/>
      <c r="G75" s="28"/>
      <c r="H75" s="28"/>
      <c r="I75" s="28"/>
      <c r="J75" s="28"/>
      <c r="K75" s="28"/>
      <c r="L75" s="28"/>
      <c r="M75" s="28"/>
      <c r="N75" s="28"/>
      <c r="O75" s="28"/>
      <c r="P75" s="28"/>
      <c r="Q75" s="30"/>
      <c r="R75" s="31" t="s">
        <v>50</v>
      </c>
      <c r="S75" s="32">
        <f>SUM(S73:S74)</f>
        <v>7686</v>
      </c>
      <c r="T75" s="33">
        <f>SUM(T73:T74)</f>
        <v>1</v>
      </c>
      <c r="U75" s="17"/>
      <c r="V75" s="28"/>
      <c r="W75" s="28"/>
      <c r="X75" s="28"/>
      <c r="Y75" s="28"/>
      <c r="Z75" s="28"/>
      <c r="AA75" s="28"/>
      <c r="AB75" s="28"/>
      <c r="AC75" s="28"/>
      <c r="AD75" s="27"/>
      <c r="AE75" s="27"/>
      <c r="AF75" s="27"/>
      <c r="AG75" s="28"/>
      <c r="AH75" s="28"/>
      <c r="AI75" s="28"/>
      <c r="AJ75" s="28"/>
      <c r="AK75" s="28"/>
      <c r="AL75" s="29"/>
      <c r="AM75" s="29"/>
      <c r="AN75" s="29"/>
      <c r="AO75" s="28"/>
    </row>
    <row r="76" spans="1:41" ht="32.65" customHeight="1">
      <c r="A76" s="12"/>
      <c r="B76" s="20" t="s">
        <v>50</v>
      </c>
      <c r="C76" s="21">
        <f>SUM(C73:C75)</f>
        <v>448142</v>
      </c>
      <c r="D76" s="22">
        <f>SUM(D73:D75)</f>
        <v>1</v>
      </c>
      <c r="E76" s="17"/>
      <c r="F76" s="28"/>
      <c r="G76" s="28"/>
      <c r="H76" s="28"/>
      <c r="I76" s="28"/>
      <c r="J76" s="28"/>
      <c r="K76" s="28"/>
      <c r="L76" s="28"/>
      <c r="M76" s="28"/>
      <c r="N76" s="28"/>
      <c r="O76" s="28"/>
      <c r="P76" s="28"/>
      <c r="Q76" s="42"/>
      <c r="R76" s="24"/>
      <c r="S76" s="24"/>
      <c r="T76" s="24"/>
      <c r="U76" s="26"/>
      <c r="V76" s="28"/>
      <c r="W76" s="28"/>
      <c r="X76" s="28"/>
      <c r="Y76" s="28"/>
      <c r="Z76" s="28"/>
      <c r="AA76" s="28"/>
      <c r="AB76" s="28"/>
      <c r="AC76" s="28"/>
      <c r="AD76" s="28"/>
      <c r="AE76" s="28"/>
      <c r="AF76" s="28"/>
      <c r="AG76" s="28"/>
      <c r="AH76" s="28"/>
      <c r="AI76" s="28"/>
      <c r="AJ76" s="28"/>
      <c r="AK76" s="30"/>
      <c r="AL76" s="13" t="s">
        <v>324</v>
      </c>
      <c r="AM76" s="13" t="s">
        <v>16</v>
      </c>
      <c r="AN76" s="13" t="s">
        <v>17</v>
      </c>
      <c r="AO76" s="17"/>
    </row>
    <row r="77" spans="1:41" ht="20.65" customHeight="1">
      <c r="A77" s="40"/>
      <c r="B77" s="24"/>
      <c r="C77" s="24"/>
      <c r="D77" s="24"/>
      <c r="E77" s="26"/>
      <c r="F77" s="28"/>
      <c r="G77" s="28"/>
      <c r="H77" s="28"/>
      <c r="I77" s="28"/>
      <c r="J77" s="28"/>
      <c r="K77" s="28"/>
      <c r="L77" s="28"/>
      <c r="M77" s="28"/>
      <c r="N77" s="28"/>
      <c r="O77" s="28"/>
      <c r="P77" s="28"/>
      <c r="Q77" s="30"/>
      <c r="R77" s="39" t="s">
        <v>325</v>
      </c>
      <c r="S77" s="39" t="s">
        <v>16</v>
      </c>
      <c r="T77" s="39" t="s">
        <v>17</v>
      </c>
      <c r="U77" s="17"/>
      <c r="V77" s="28"/>
      <c r="W77" s="28"/>
      <c r="X77" s="28"/>
      <c r="Y77" s="28"/>
      <c r="Z77" s="28"/>
      <c r="AA77" s="28"/>
      <c r="AB77" s="28"/>
      <c r="AC77" s="28"/>
      <c r="AD77" s="28"/>
      <c r="AE77" s="28"/>
      <c r="AF77" s="28"/>
      <c r="AG77" s="28"/>
      <c r="AH77" s="28"/>
      <c r="AI77" s="28"/>
      <c r="AJ77" s="28"/>
      <c r="AK77" s="30"/>
      <c r="AL77" s="9" t="s">
        <v>326</v>
      </c>
      <c r="AM77" s="18">
        <f>SUM(Houston!O9)</f>
        <v>4003</v>
      </c>
      <c r="AN77" s="19">
        <f>AM77/AM79</f>
        <v>0.39349257839378748</v>
      </c>
      <c r="AO77" s="17"/>
    </row>
    <row r="78" spans="1:41" ht="20.65" customHeight="1">
      <c r="A78" s="12"/>
      <c r="B78" s="37" t="s">
        <v>327</v>
      </c>
      <c r="C78" s="37" t="s">
        <v>16</v>
      </c>
      <c r="D78" s="37" t="s">
        <v>17</v>
      </c>
      <c r="E78" s="17"/>
      <c r="F78" s="28"/>
      <c r="G78" s="28"/>
      <c r="H78" s="28"/>
      <c r="I78" s="28"/>
      <c r="J78" s="28"/>
      <c r="K78" s="28"/>
      <c r="L78" s="28"/>
      <c r="M78" s="28"/>
      <c r="N78" s="28"/>
      <c r="O78" s="28"/>
      <c r="P78" s="28"/>
      <c r="Q78" s="30"/>
      <c r="R78" s="13" t="s">
        <v>328</v>
      </c>
      <c r="S78" s="14">
        <f>SUM(Clay!G10,Coosa!G4,Talladega!G9)</f>
        <v>3256</v>
      </c>
      <c r="T78" s="15">
        <f>S78/S80</f>
        <v>0.51674337406760829</v>
      </c>
      <c r="U78" s="17"/>
      <c r="V78" s="28"/>
      <c r="W78" s="28"/>
      <c r="X78" s="28"/>
      <c r="Y78" s="28"/>
      <c r="Z78" s="28"/>
      <c r="AA78" s="28"/>
      <c r="AB78" s="28"/>
      <c r="AC78" s="28"/>
      <c r="AD78" s="28"/>
      <c r="AE78" s="28"/>
      <c r="AF78" s="28"/>
      <c r="AG78" s="28"/>
      <c r="AH78" s="28"/>
      <c r="AI78" s="28"/>
      <c r="AJ78" s="28"/>
      <c r="AK78" s="30"/>
      <c r="AL78" s="13" t="s">
        <v>329</v>
      </c>
      <c r="AM78" s="14">
        <f>SUM(Houston!O10)</f>
        <v>6170</v>
      </c>
      <c r="AN78" s="15">
        <f>AM78/AM79</f>
        <v>0.60650742160621252</v>
      </c>
      <c r="AO78" s="17"/>
    </row>
    <row r="79" spans="1:41" ht="20.65" customHeight="1">
      <c r="A79" s="12"/>
      <c r="B79" s="9" t="s">
        <v>330</v>
      </c>
      <c r="C79" s="18">
        <f>SUM(Autauga!C79,Baldwin!C79,Barbour!C79,Bibb!C79,Blount!C79,Bullock!C79,Butler!C79,Calhoun!C79,Chambers!C79,Cherokee!C79,Chilton!C79,Choctaw!C79,Clarke!C79,Clay!C79,Cleburne!C79,Coffee!C79,Colbert!C79,Conecuh!C79,Coosa!C79,Covington!C79,Crenshaw!C79,Cullman!C79,Dale!C79,Dallas!C79,DeKalb!C79,Elmore!C79,Escambia!C79,Etowah!C79,Fayette!C79,SUM(Franklin!C79,Geneva!C79,Greene!C79,Hale!C79,Henry!C79,Houston!C79,Jackson!C79,Jefferson!C79,Lamar!C79,Lauderdale!C79,Lawrence!C79,Lee!C79,Limestone!C79,Lowndes!C79,Macon!C79,Madison!C79,Marengo!C79,Marion!C79,Marshall!C79,Mobile!C79,Monroe!C79,Montgomery!C79,Morgan!C79,Perry!C79,Pickens!C79,Pike!C79,Randolph!C79,Russell!C79,'St. Clair'!C79,SUM(Shelby!C79,Sumter!C79,Talladega!C79,Tallapoosa!C79,Tuscaloosa!C79,Walker!C79,Washington!C79,Wilcox!C79,Winston!C79)))</f>
        <v>153578</v>
      </c>
      <c r="D79" s="19">
        <f>C79/C82</f>
        <v>0.32582236318698221</v>
      </c>
      <c r="E79" s="17"/>
      <c r="F79" s="28"/>
      <c r="G79" s="28"/>
      <c r="H79" s="28"/>
      <c r="I79" s="28"/>
      <c r="J79" s="28"/>
      <c r="K79" s="28"/>
      <c r="L79" s="28"/>
      <c r="M79" s="28"/>
      <c r="N79" s="28"/>
      <c r="O79" s="28"/>
      <c r="P79" s="28"/>
      <c r="Q79" s="30"/>
      <c r="R79" s="9" t="s">
        <v>331</v>
      </c>
      <c r="S79" s="18">
        <f>SUM(Clay!G11,Coosa!G5,Talladega!G10)</f>
        <v>3045</v>
      </c>
      <c r="T79" s="19">
        <f>S79/S80</f>
        <v>0.48325662593239166</v>
      </c>
      <c r="U79" s="17"/>
      <c r="V79" s="28"/>
      <c r="W79" s="28"/>
      <c r="X79" s="28"/>
      <c r="Y79" s="28"/>
      <c r="Z79" s="28"/>
      <c r="AA79" s="28"/>
      <c r="AB79" s="28"/>
      <c r="AC79" s="28"/>
      <c r="AD79" s="28"/>
      <c r="AE79" s="28"/>
      <c r="AF79" s="28"/>
      <c r="AG79" s="28"/>
      <c r="AH79" s="28"/>
      <c r="AI79" s="28"/>
      <c r="AJ79" s="28"/>
      <c r="AK79" s="30"/>
      <c r="AL79" s="9" t="s">
        <v>50</v>
      </c>
      <c r="AM79" s="18">
        <f>SUM(AM77:AM78)</f>
        <v>10173</v>
      </c>
      <c r="AN79" s="19">
        <f>SUM(AN77:AN78)</f>
        <v>1</v>
      </c>
      <c r="AO79" s="17"/>
    </row>
    <row r="80" spans="1:41" ht="20.65" customHeight="1">
      <c r="A80" s="12"/>
      <c r="B80" s="13" t="s">
        <v>332</v>
      </c>
      <c r="C80" s="14">
        <f>SUM(Autauga!C80,Baldwin!C80,Barbour!C80,Bibb!C80,Blount!C80,Bullock!C80,Butler!C80,Calhoun!C80,Chambers!C80,Cherokee!C80,Chilton!C80,Choctaw!C80,Clarke!C80,Clay!C80,Cleburne!C80,Coffee!C80,Colbert!C80,Conecuh!C80,Coosa!C80,Covington!C80,Crenshaw!C80,Cullman!C80,Dale!C80,Dallas!C80,DeKalb!C80,Elmore!C80,Escambia!C80,Etowah!C80,Fayette!C80,SUM(Franklin!C80,Geneva!C80,Greene!C80,Hale!C80,Henry!C80,Houston!C80,Jackson!C80,Jefferson!C80,Lamar!C80,Lauderdale!C80,Lawrence!C80,Lee!C80,Limestone!C80,Lowndes!C80,Macon!C80,Madison!C80,Marengo!C80,Marion!C80,Marshall!C80,Mobile!C80,Monroe!C80,Montgomery!C80,Morgan!C80,Perry!C80,Pickens!C80,Pike!C80,Randolph!C80,Russell!C80,'St. Clair'!C80,SUM(Shelby!C80,Sumter!C80,Talladega!C80,Tallapoosa!C80,Tuscaloosa!C80,Walker!C80,Washington!C80,Wilcox!C80,Winston!C80)))</f>
        <v>55624</v>
      </c>
      <c r="D80" s="15">
        <f>C80/C82</f>
        <v>0.11800871954259529</v>
      </c>
      <c r="E80" s="17"/>
      <c r="F80" s="28"/>
      <c r="G80" s="28"/>
      <c r="H80" s="28"/>
      <c r="I80" s="28"/>
      <c r="J80" s="28"/>
      <c r="K80" s="28"/>
      <c r="L80" s="28"/>
      <c r="M80" s="28"/>
      <c r="N80" s="28"/>
      <c r="O80" s="28"/>
      <c r="P80" s="28"/>
      <c r="Q80" s="30"/>
      <c r="R80" s="20" t="s">
        <v>50</v>
      </c>
      <c r="S80" s="21">
        <f>SUM(S78:S79)</f>
        <v>6301</v>
      </c>
      <c r="T80" s="22">
        <f>SUM(T78:T79)</f>
        <v>1</v>
      </c>
      <c r="U80" s="17"/>
      <c r="V80" s="28"/>
      <c r="W80" s="28"/>
      <c r="X80" s="28"/>
      <c r="Y80" s="28"/>
      <c r="Z80" s="28"/>
      <c r="AA80" s="28"/>
      <c r="AB80" s="28"/>
      <c r="AC80" s="28"/>
      <c r="AD80" s="28"/>
      <c r="AE80" s="28"/>
      <c r="AF80" s="28"/>
      <c r="AG80" s="28"/>
      <c r="AH80" s="28"/>
      <c r="AI80" s="28"/>
      <c r="AJ80" s="28"/>
      <c r="AK80" s="28"/>
      <c r="AL80" s="29"/>
      <c r="AM80" s="29"/>
      <c r="AN80" s="29"/>
      <c r="AO80" s="28"/>
    </row>
    <row r="81" spans="1:41" ht="32.65" customHeight="1">
      <c r="A81" s="12"/>
      <c r="B81" s="9" t="s">
        <v>333</v>
      </c>
      <c r="C81" s="18">
        <f>SUM(Autauga!C81,Baldwin!C81,Barbour!C81,Bibb!C81,Blount!C81,Bullock!C81,Butler!C81,Calhoun!C81,Chambers!C81,Cherokee!C81,Chilton!C81,Choctaw!C81,Clarke!C81,Clay!C81,Cleburne!C81,Coffee!C81,Colbert!C81,Conecuh!C81,Coosa!C81,Covington!C81,Crenshaw!C81,Cullman!C81,Dale!C81,Dallas!C81,DeKalb!C81,Elmore!C81,Escambia!C81,Etowah!C81,Fayette!C81,SUM(Franklin!C81,Geneva!C81,Greene!C81,Hale!C81,Henry!C81,Houston!C81,Jackson!C81,Jefferson!C81,Lamar!C81,Lauderdale!C81,Lawrence!C81,Lee!C81,Limestone!C81,Lowndes!C81,Macon!C81,Madison!C81,Marengo!C81,Marion!C81,Marshall!C81,Mobile!C81,Monroe!C81,Montgomery!C81,Morgan!C81,Perry!C81,Pickens!C81,Pike!C81,Randolph!C81,Russell!C81,'St. Clair'!C81,SUM(Shelby!C81,Sumter!C81,Talladega!C81,Tallapoosa!C81,Tuscaloosa!C81,Walker!C81,Washington!C81,Wilcox!C81,Winston!C81)))</f>
        <v>262153</v>
      </c>
      <c r="D81" s="19">
        <f>C81/C82</f>
        <v>0.5561689172704225</v>
      </c>
      <c r="E81" s="17"/>
      <c r="F81" s="28"/>
      <c r="G81" s="28"/>
      <c r="H81" s="28"/>
      <c r="I81" s="28"/>
      <c r="J81" s="28"/>
      <c r="K81" s="28"/>
      <c r="L81" s="28"/>
      <c r="M81" s="28"/>
      <c r="N81" s="28"/>
      <c r="O81" s="28"/>
      <c r="P81" s="28"/>
      <c r="Q81" s="42"/>
      <c r="R81" s="24"/>
      <c r="S81" s="24"/>
      <c r="T81" s="24"/>
      <c r="U81" s="26"/>
      <c r="V81" s="28"/>
      <c r="W81" s="28"/>
      <c r="X81" s="28"/>
      <c r="Y81" s="28"/>
      <c r="Z81" s="28"/>
      <c r="AA81" s="28"/>
      <c r="AB81" s="28"/>
      <c r="AC81" s="28"/>
      <c r="AD81" s="28"/>
      <c r="AE81" s="28"/>
      <c r="AF81" s="28"/>
      <c r="AG81" s="28"/>
      <c r="AH81" s="28"/>
      <c r="AI81" s="28"/>
      <c r="AJ81" s="28"/>
      <c r="AK81" s="30"/>
      <c r="AL81" s="9" t="s">
        <v>334</v>
      </c>
      <c r="AM81" s="9" t="s">
        <v>16</v>
      </c>
      <c r="AN81" s="9" t="s">
        <v>17</v>
      </c>
      <c r="AO81" s="17"/>
    </row>
    <row r="82" spans="1:41" ht="20.65" customHeight="1">
      <c r="A82" s="12"/>
      <c r="B82" s="13" t="s">
        <v>50</v>
      </c>
      <c r="C82" s="14">
        <f>SUM(C79:C81)</f>
        <v>471355</v>
      </c>
      <c r="D82" s="15">
        <f>SUM(D79:D81)</f>
        <v>1</v>
      </c>
      <c r="E82" s="17"/>
      <c r="F82" s="28"/>
      <c r="G82" s="28"/>
      <c r="H82" s="28"/>
      <c r="I82" s="28"/>
      <c r="J82" s="28"/>
      <c r="K82" s="28"/>
      <c r="L82" s="28"/>
      <c r="M82" s="28"/>
      <c r="N82" s="28"/>
      <c r="O82" s="28"/>
      <c r="P82" s="28"/>
      <c r="Q82" s="30"/>
      <c r="R82" s="37" t="s">
        <v>335</v>
      </c>
      <c r="S82" s="37" t="s">
        <v>16</v>
      </c>
      <c r="T82" s="37" t="s">
        <v>17</v>
      </c>
      <c r="U82" s="17"/>
      <c r="V82" s="28"/>
      <c r="W82" s="28"/>
      <c r="X82" s="28"/>
      <c r="Y82" s="28"/>
      <c r="Z82" s="28"/>
      <c r="AA82" s="28"/>
      <c r="AB82" s="28"/>
      <c r="AC82" s="28"/>
      <c r="AD82" s="28"/>
      <c r="AE82" s="28"/>
      <c r="AF82" s="28"/>
      <c r="AG82" s="28"/>
      <c r="AH82" s="28"/>
      <c r="AI82" s="28"/>
      <c r="AJ82" s="28"/>
      <c r="AK82" s="30"/>
      <c r="AL82" s="13" t="s">
        <v>321</v>
      </c>
      <c r="AM82" s="14">
        <f>SUM(Houston!O14)</f>
        <v>4751</v>
      </c>
      <c r="AN82" s="15">
        <f>AM82/AM84</f>
        <v>0.40746140651801027</v>
      </c>
      <c r="AO82" s="17"/>
    </row>
    <row r="83" spans="1:41" ht="20.65" customHeight="1">
      <c r="A83" s="40"/>
      <c r="B83" s="46"/>
      <c r="C83" s="46"/>
      <c r="D83" s="46"/>
      <c r="E83" s="26"/>
      <c r="F83" s="28"/>
      <c r="G83" s="28"/>
      <c r="H83" s="28"/>
      <c r="I83" s="28"/>
      <c r="J83" s="28"/>
      <c r="K83" s="28"/>
      <c r="L83" s="28"/>
      <c r="M83" s="28"/>
      <c r="N83" s="28"/>
      <c r="O83" s="28"/>
      <c r="P83" s="28"/>
      <c r="Q83" s="30"/>
      <c r="R83" s="9" t="s">
        <v>336</v>
      </c>
      <c r="S83" s="43">
        <f>SUM(Chambers!G10,Lee!G10)</f>
        <v>605</v>
      </c>
      <c r="T83" s="19">
        <f>S83/S86</f>
        <v>0.11583381198544898</v>
      </c>
      <c r="U83" s="17"/>
      <c r="V83" s="28"/>
      <c r="W83" s="28"/>
      <c r="X83" s="28"/>
      <c r="Y83" s="28"/>
      <c r="Z83" s="28"/>
      <c r="AA83" s="28"/>
      <c r="AB83" s="28"/>
      <c r="AC83" s="28"/>
      <c r="AD83" s="28"/>
      <c r="AE83" s="28"/>
      <c r="AF83" s="28"/>
      <c r="AG83" s="28"/>
      <c r="AH83" s="28"/>
      <c r="AI83" s="28"/>
      <c r="AJ83" s="28"/>
      <c r="AK83" s="30"/>
      <c r="AL83" s="9" t="s">
        <v>337</v>
      </c>
      <c r="AM83" s="18">
        <f>SUM(Houston!O15)</f>
        <v>6909</v>
      </c>
      <c r="AN83" s="19">
        <f>AM83/AM84</f>
        <v>0.59253859348198967</v>
      </c>
      <c r="AO83" s="17"/>
    </row>
    <row r="84" spans="1:41" ht="32.65" customHeight="1">
      <c r="A84" s="12"/>
      <c r="B84" s="13" t="s">
        <v>338</v>
      </c>
      <c r="C84" s="13" t="s">
        <v>16</v>
      </c>
      <c r="D84" s="13" t="s">
        <v>17</v>
      </c>
      <c r="E84" s="17"/>
      <c r="F84" s="28"/>
      <c r="G84" s="28"/>
      <c r="H84" s="28"/>
      <c r="I84" s="28"/>
      <c r="J84" s="28"/>
      <c r="K84" s="28"/>
      <c r="L84" s="28"/>
      <c r="M84" s="28"/>
      <c r="N84" s="28"/>
      <c r="O84" s="28"/>
      <c r="P84" s="28"/>
      <c r="Q84" s="30"/>
      <c r="R84" s="13" t="s">
        <v>339</v>
      </c>
      <c r="S84" s="14">
        <f>SUM(Chambers!G11,Lee!G11)</f>
        <v>2154</v>
      </c>
      <c r="T84" s="15">
        <f>S84/S86</f>
        <v>0.41240666283744976</v>
      </c>
      <c r="U84" s="17"/>
      <c r="V84" s="28"/>
      <c r="W84" s="28"/>
      <c r="X84" s="28"/>
      <c r="Y84" s="28"/>
      <c r="Z84" s="28"/>
      <c r="AA84" s="28"/>
      <c r="AB84" s="28"/>
      <c r="AC84" s="28"/>
      <c r="AD84" s="28"/>
      <c r="AE84" s="28"/>
      <c r="AF84" s="28"/>
      <c r="AG84" s="28"/>
      <c r="AH84" s="28"/>
      <c r="AI84" s="28"/>
      <c r="AJ84" s="28"/>
      <c r="AK84" s="30"/>
      <c r="AL84" s="13" t="s">
        <v>50</v>
      </c>
      <c r="AM84" s="14">
        <f>SUM(AM82:AM83)</f>
        <v>11660</v>
      </c>
      <c r="AN84" s="15">
        <f>SUM(AN82:AN83)</f>
        <v>1</v>
      </c>
      <c r="AO84" s="17"/>
    </row>
    <row r="85" spans="1:41" ht="32.65" customHeight="1">
      <c r="A85" s="12"/>
      <c r="B85" s="9" t="s">
        <v>340</v>
      </c>
      <c r="C85" s="18">
        <f>SUM(Autauga!C85,Baldwin!C85,Barbour!C85,Bibb!C85,Blount!C85,Bullock!C85,Butler!C85,Calhoun!C85,Chambers!C85,Cherokee!C85,Chilton!C85,Choctaw!C85,Clarke!C85,Clay!C85,Cleburne!C85,Coffee!C85,Colbert!C85,Conecuh!C85,Coosa!C85,Covington!C85,Crenshaw!C85,Cullman!C85,Dale!C85,Dallas!C85,DeKalb!C85,Elmore!C85,Escambia!C85,Etowah!C85,Fayette!C85,SUM(Franklin!C85,Geneva!C85,Greene!C85,Hale!C85,Henry!C85,Houston!C85,Jackson!C85,Jefferson!C85,Lamar!C85,Lauderdale!C85,Lawrence!C85,Lee!C85,Limestone!C85,Lowndes!C85,Macon!C85,Madison!C85,Marengo!C85,Marion!C85,Marshall!C85,Mobile!C85,Monroe!C85,Montgomery!C85,Morgan!C85,Perry!C85,Pickens!C85,Pike!C85,Randolph!C85,Russell!C85,'St. Clair'!C85,SUM(Shelby!C85,Sumter!C85,Talladega!C85,Tallapoosa!C85,Tuscaloosa!C85,Walker!C85,Washington!C85,Wilcox!C85,Winston!C85)))</f>
        <v>56007</v>
      </c>
      <c r="D85" s="19">
        <f>C85/C89</f>
        <v>0.12449458182828564</v>
      </c>
      <c r="E85" s="17"/>
      <c r="F85" s="28"/>
      <c r="G85" s="28"/>
      <c r="H85" s="28"/>
      <c r="I85" s="28"/>
      <c r="J85" s="28"/>
      <c r="K85" s="28"/>
      <c r="L85" s="28"/>
      <c r="M85" s="28"/>
      <c r="N85" s="28"/>
      <c r="O85" s="28"/>
      <c r="P85" s="28"/>
      <c r="Q85" s="30"/>
      <c r="R85" s="9" t="s">
        <v>341</v>
      </c>
      <c r="S85" s="18">
        <f>SUM(Chambers!G12,Lee!G12)</f>
        <v>2464</v>
      </c>
      <c r="T85" s="19">
        <f>S85/S86</f>
        <v>0.47175952517710129</v>
      </c>
      <c r="U85" s="17"/>
      <c r="V85" s="28"/>
      <c r="W85" s="28"/>
      <c r="X85" s="28"/>
      <c r="Y85" s="28"/>
      <c r="Z85" s="28"/>
      <c r="AA85" s="28"/>
      <c r="AB85" s="28"/>
      <c r="AC85" s="28"/>
      <c r="AD85" s="28"/>
      <c r="AE85" s="28"/>
      <c r="AF85" s="28"/>
      <c r="AG85" s="28"/>
      <c r="AH85" s="28"/>
      <c r="AI85" s="28"/>
      <c r="AJ85" s="28"/>
      <c r="AK85" s="28"/>
      <c r="AL85" s="29"/>
      <c r="AM85" s="29"/>
      <c r="AN85" s="29"/>
      <c r="AO85" s="28"/>
    </row>
    <row r="86" spans="1:41" ht="32.65" customHeight="1">
      <c r="A86" s="12"/>
      <c r="B86" s="13" t="s">
        <v>342</v>
      </c>
      <c r="C86" s="14">
        <f>SUM(Autauga!C86,Baldwin!C86,Barbour!C86,Bibb!C86,Blount!C86,Bullock!C86,Butler!C86,Calhoun!C86,Chambers!C86,Cherokee!C86,Chilton!C86,Choctaw!C86,Clarke!C86,Clay!C86,Cleburne!C86,Coffee!C86,Colbert!C86,Conecuh!C86,Coosa!C86,Covington!C86,Crenshaw!C86,Cullman!C86,Dale!C86,Dallas!C86,DeKalb!C86,Elmore!C86,Escambia!C86,Etowah!C86,Fayette!C86,SUM(Franklin!C86,Geneva!C86,Greene!C86,Hale!C86,Henry!C86,Houston!C86,Jackson!C86,Jefferson!C86,Lamar!C86,Lauderdale!C86,Lawrence!C86,Lee!C86,Limestone!C86,Lowndes!C86,Macon!C86,Madison!C86,Marengo!C86,Marion!C86,Marshall!C86,Mobile!C86,Monroe!C86,Montgomery!C86,Morgan!C86,Perry!C86,Pickens!C86,Pike!C86,Randolph!C86,Russell!C86,'St. Clair'!C86,SUM(Shelby!C86,Sumter!C86,Talladega!C86,Tallapoosa!C86,Tuscaloosa!C86,Walker!C86,Washington!C86,Wilcox!C86,Winston!C86)))</f>
        <v>134868</v>
      </c>
      <c r="D86" s="15">
        <f>C86/C89</f>
        <v>0.29978994165045847</v>
      </c>
      <c r="E86" s="17"/>
      <c r="F86" s="28"/>
      <c r="G86" s="28"/>
      <c r="H86" s="28"/>
      <c r="I86" s="28"/>
      <c r="J86" s="28"/>
      <c r="K86" s="28"/>
      <c r="L86" s="28"/>
      <c r="M86" s="28"/>
      <c r="N86" s="28"/>
      <c r="O86" s="28"/>
      <c r="P86" s="28"/>
      <c r="Q86" s="30"/>
      <c r="R86" s="20" t="s">
        <v>50</v>
      </c>
      <c r="S86" s="21">
        <f>SUM(S83:S85)</f>
        <v>5223</v>
      </c>
      <c r="T86" s="22">
        <f>SUM(T83:T85)</f>
        <v>1</v>
      </c>
      <c r="U86" s="17"/>
      <c r="V86" s="28"/>
      <c r="W86" s="28"/>
      <c r="X86" s="28"/>
      <c r="Y86" s="28"/>
      <c r="Z86" s="28"/>
      <c r="AA86" s="28"/>
      <c r="AB86" s="28"/>
      <c r="AC86" s="28"/>
      <c r="AD86" s="28"/>
      <c r="AE86" s="28"/>
      <c r="AF86" s="28"/>
      <c r="AG86" s="28"/>
      <c r="AH86" s="28"/>
      <c r="AI86" s="28"/>
      <c r="AJ86" s="28"/>
      <c r="AK86" s="30"/>
      <c r="AL86" s="13" t="s">
        <v>343</v>
      </c>
      <c r="AM86" s="13" t="s">
        <v>16</v>
      </c>
      <c r="AN86" s="13" t="s">
        <v>17</v>
      </c>
      <c r="AO86" s="17"/>
    </row>
    <row r="87" spans="1:41" ht="20.65" customHeight="1">
      <c r="A87" s="12"/>
      <c r="B87" s="9" t="s">
        <v>344</v>
      </c>
      <c r="C87" s="18">
        <f>SUM(Autauga!C87,Baldwin!C87,Barbour!C87,Bibb!C87,Blount!C87,Bullock!C87,Butler!C87,Calhoun!C87,Chambers!C87,Cherokee!C87,Chilton!C87,Choctaw!C87,Clarke!C87,Clay!C87,Cleburne!C87,Coffee!C87,Colbert!C87,Conecuh!C87,Coosa!C87,Covington!C87,Crenshaw!C87,Cullman!C87,Dale!C87,Dallas!C87,DeKalb!C87,Elmore!C87,Escambia!C87,Etowah!C87,Fayette!C87,SUM(Franklin!C87,Geneva!C87,Greene!C87,Hale!C87,Henry!C87,Houston!C87,Jackson!C87,Jefferson!C87,Lamar!C87,Lauderdale!C87,Lawrence!C87,Lee!C87,Limestone!C87,Lowndes!C87,Macon!C87,Madison!C87,Marengo!C87,Marion!C87,Marshall!C87,Mobile!C87,Monroe!C87,Montgomery!C87,Morgan!C87,Perry!C87,Pickens!C87,Pike!C87,Randolph!C87,Russell!C87,'St. Clair'!C87,SUM(Shelby!C87,Sumter!C87,Talladega!C87,Tallapoosa!C87,Tuscaloosa!C87,Walker!C87,Washington!C87,Wilcox!C87,Winston!C87)))</f>
        <v>77363</v>
      </c>
      <c r="D87" s="19">
        <f>C87/C89</f>
        <v>0.17196554598499583</v>
      </c>
      <c r="E87" s="17"/>
      <c r="F87" s="28"/>
      <c r="G87" s="28"/>
      <c r="H87" s="28"/>
      <c r="I87" s="28"/>
      <c r="J87" s="28"/>
      <c r="K87" s="28"/>
      <c r="L87" s="28"/>
      <c r="M87" s="28"/>
      <c r="N87" s="28"/>
      <c r="O87" s="28"/>
      <c r="P87" s="28"/>
      <c r="Q87" s="42"/>
      <c r="R87" s="24"/>
      <c r="S87" s="24"/>
      <c r="T87" s="24"/>
      <c r="U87" s="26"/>
      <c r="V87" s="28"/>
      <c r="W87" s="28"/>
      <c r="X87" s="28"/>
      <c r="Y87" s="28"/>
      <c r="Z87" s="28"/>
      <c r="AA87" s="28"/>
      <c r="AB87" s="28"/>
      <c r="AC87" s="28"/>
      <c r="AD87" s="28"/>
      <c r="AE87" s="28"/>
      <c r="AF87" s="28"/>
      <c r="AG87" s="28"/>
      <c r="AH87" s="28"/>
      <c r="AI87" s="28"/>
      <c r="AJ87" s="28"/>
      <c r="AK87" s="30"/>
      <c r="AL87" s="9" t="s">
        <v>345</v>
      </c>
      <c r="AM87" s="43">
        <f>SUM(Lauderdale!K19)</f>
        <v>2735</v>
      </c>
      <c r="AN87" s="19">
        <f>AM87/AM90</f>
        <v>0.36740999462654489</v>
      </c>
      <c r="AO87" s="17"/>
    </row>
    <row r="88" spans="1:41" ht="20.65" customHeight="1">
      <c r="A88" s="12"/>
      <c r="B88" s="13" t="s">
        <v>346</v>
      </c>
      <c r="C88" s="14">
        <f>SUM(Autauga!C88,Baldwin!C88,Barbour!C88,Bibb!C88,Blount!C88,Bullock!C88,Butler!C88,Calhoun!C88,Chambers!C88,Cherokee!C88,Chilton!C88,Choctaw!C88,Clarke!C88,Clay!C88,Cleburne!C88,Coffee!C88,Colbert!C88,Conecuh!C88,Coosa!C88,Covington!C88,Crenshaw!C88,Cullman!C88,Dale!C88,Dallas!C88,DeKalb!C88,Elmore!C88,Escambia!C88,Etowah!C88,Fayette!C88,SUM(Franklin!C88,Geneva!C88,Greene!C88,Hale!C88,Henry!C88,Houston!C88,Jackson!C88,Jefferson!C88,Lamar!C88,Lauderdale!C88,Lawrence!C88,Lee!C88,Limestone!C88,Lowndes!C88,Macon!C88,Madison!C88,Marengo!C88,Marion!C88,Marshall!C88,Mobile!C88,Monroe!C88,Montgomery!C88,Morgan!C88,Perry!C88,Pickens!C88,Pike!C88,Randolph!C88,Russell!C88,'St. Clair'!C88,SUM(Shelby!C88,Sumter!C88,Talladega!C88,Tallapoosa!C88,Tuscaloosa!C88,Walker!C88,Washington!C88,Wilcox!C88,Winston!C88)))</f>
        <v>181637</v>
      </c>
      <c r="D88" s="15">
        <f>C88/C89</f>
        <v>0.40374993053626007</v>
      </c>
      <c r="E88" s="17"/>
      <c r="F88" s="28"/>
      <c r="G88" s="28"/>
      <c r="H88" s="28"/>
      <c r="I88" s="28"/>
      <c r="J88" s="28"/>
      <c r="K88" s="28"/>
      <c r="L88" s="28"/>
      <c r="M88" s="28"/>
      <c r="N88" s="28"/>
      <c r="O88" s="28"/>
      <c r="P88" s="28"/>
      <c r="Q88" s="30"/>
      <c r="R88" s="37" t="s">
        <v>347</v>
      </c>
      <c r="S88" s="37" t="s">
        <v>16</v>
      </c>
      <c r="T88" s="37" t="s">
        <v>17</v>
      </c>
      <c r="U88" s="17"/>
      <c r="V88" s="28"/>
      <c r="W88" s="28"/>
      <c r="X88" s="28"/>
      <c r="Y88" s="28"/>
      <c r="Z88" s="28"/>
      <c r="AA88" s="28"/>
      <c r="AB88" s="28"/>
      <c r="AC88" s="28"/>
      <c r="AD88" s="28"/>
      <c r="AE88" s="28"/>
      <c r="AF88" s="28"/>
      <c r="AG88" s="28"/>
      <c r="AH88" s="28"/>
      <c r="AI88" s="28"/>
      <c r="AJ88" s="28"/>
      <c r="AK88" s="30"/>
      <c r="AL88" s="13" t="s">
        <v>348</v>
      </c>
      <c r="AM88" s="41">
        <f>SUM(Lauderdale!K20)</f>
        <v>3188</v>
      </c>
      <c r="AN88" s="15">
        <f>AM88/AM90</f>
        <v>0.42826437399247719</v>
      </c>
      <c r="AO88" s="17"/>
    </row>
    <row r="89" spans="1:41" ht="20.65" customHeight="1">
      <c r="A89" s="12"/>
      <c r="B89" s="9" t="s">
        <v>50</v>
      </c>
      <c r="C89" s="18">
        <f>SUM(C85:C88)</f>
        <v>449875</v>
      </c>
      <c r="D89" s="19">
        <f>SUM(D85:D88)</f>
        <v>1</v>
      </c>
      <c r="E89" s="17"/>
      <c r="F89" s="28"/>
      <c r="G89" s="28"/>
      <c r="H89" s="28"/>
      <c r="I89" s="28"/>
      <c r="J89" s="28"/>
      <c r="K89" s="28"/>
      <c r="L89" s="28"/>
      <c r="M89" s="28"/>
      <c r="N89" s="28"/>
      <c r="O89" s="28"/>
      <c r="P89" s="28"/>
      <c r="Q89" s="30"/>
      <c r="R89" s="9" t="s">
        <v>349</v>
      </c>
      <c r="S89" s="18">
        <f>SUM(Calhoun!G9,Cherokee!G14,Cleburne!G10,DeKalb!G29)</f>
        <v>4110</v>
      </c>
      <c r="T89" s="19">
        <f>S89/S91</f>
        <v>0.49057054189544042</v>
      </c>
      <c r="U89" s="17"/>
      <c r="V89" s="28"/>
      <c r="W89" s="28"/>
      <c r="X89" s="28"/>
      <c r="Y89" s="28"/>
      <c r="Z89" s="28"/>
      <c r="AA89" s="28"/>
      <c r="AB89" s="28"/>
      <c r="AC89" s="28"/>
      <c r="AD89" s="28"/>
      <c r="AE89" s="28"/>
      <c r="AF89" s="28"/>
      <c r="AG89" s="28"/>
      <c r="AH89" s="28"/>
      <c r="AI89" s="28"/>
      <c r="AJ89" s="28"/>
      <c r="AK89" s="30"/>
      <c r="AL89" s="9" t="s">
        <v>350</v>
      </c>
      <c r="AM89" s="43">
        <f>SUM(Lauderdale!K21)</f>
        <v>1521</v>
      </c>
      <c r="AN89" s="19">
        <f>AM89/AM90</f>
        <v>0.20432563138097798</v>
      </c>
      <c r="AO89" s="17"/>
    </row>
    <row r="90" spans="1:41" ht="20.65" customHeight="1">
      <c r="A90" s="40"/>
      <c r="B90" s="46"/>
      <c r="C90" s="46"/>
      <c r="D90" s="46"/>
      <c r="E90" s="26"/>
      <c r="F90" s="28"/>
      <c r="G90" s="28"/>
      <c r="H90" s="28"/>
      <c r="I90" s="28"/>
      <c r="J90" s="28"/>
      <c r="K90" s="28"/>
      <c r="L90" s="28"/>
      <c r="M90" s="28"/>
      <c r="N90" s="28"/>
      <c r="O90" s="28"/>
      <c r="P90" s="28"/>
      <c r="Q90" s="30"/>
      <c r="R90" s="13" t="s">
        <v>351</v>
      </c>
      <c r="S90" s="14">
        <f>SUM(Calhoun!G10,Cherokee!G15,Cleburne!G11,DeKalb!G30)</f>
        <v>4268</v>
      </c>
      <c r="T90" s="15">
        <f>S90/S91</f>
        <v>0.50942945810455953</v>
      </c>
      <c r="U90" s="17"/>
      <c r="V90" s="28"/>
      <c r="W90" s="28"/>
      <c r="X90" s="28"/>
      <c r="Y90" s="28"/>
      <c r="Z90" s="28"/>
      <c r="AA90" s="28"/>
      <c r="AB90" s="28"/>
      <c r="AC90" s="28"/>
      <c r="AD90" s="28"/>
      <c r="AE90" s="28"/>
      <c r="AF90" s="28"/>
      <c r="AG90" s="28"/>
      <c r="AH90" s="28"/>
      <c r="AI90" s="28"/>
      <c r="AJ90" s="28"/>
      <c r="AK90" s="30"/>
      <c r="AL90" s="13" t="s">
        <v>50</v>
      </c>
      <c r="AM90" s="14">
        <f>SUM(AM87:AM89)</f>
        <v>7444</v>
      </c>
      <c r="AN90" s="15">
        <f>SUM(AN87:AN89)</f>
        <v>1</v>
      </c>
      <c r="AO90" s="17"/>
    </row>
    <row r="91" spans="1:41" ht="20.65" customHeight="1">
      <c r="A91" s="12"/>
      <c r="B91" s="9" t="s">
        <v>352</v>
      </c>
      <c r="C91" s="9" t="s">
        <v>16</v>
      </c>
      <c r="D91" s="9" t="s">
        <v>17</v>
      </c>
      <c r="E91" s="17"/>
      <c r="F91" s="28"/>
      <c r="G91" s="28"/>
      <c r="H91" s="28"/>
      <c r="I91" s="28"/>
      <c r="J91" s="28"/>
      <c r="K91" s="28"/>
      <c r="L91" s="28"/>
      <c r="M91" s="28"/>
      <c r="N91" s="28"/>
      <c r="O91" s="28"/>
      <c r="P91" s="28"/>
      <c r="Q91" s="30"/>
      <c r="R91" s="31" t="s">
        <v>50</v>
      </c>
      <c r="S91" s="32">
        <f>SUM(S89:S90)</f>
        <v>8378</v>
      </c>
      <c r="T91" s="33">
        <f>SUM(T89:T90)</f>
        <v>1</v>
      </c>
      <c r="U91" s="17"/>
      <c r="V91" s="28"/>
      <c r="W91" s="28"/>
      <c r="X91" s="28"/>
      <c r="Y91" s="28"/>
      <c r="Z91" s="28"/>
      <c r="AA91" s="28"/>
      <c r="AB91" s="28"/>
      <c r="AC91" s="28"/>
      <c r="AD91" s="28"/>
      <c r="AE91" s="28"/>
      <c r="AF91" s="28"/>
      <c r="AG91" s="28"/>
      <c r="AH91" s="28"/>
      <c r="AI91" s="28"/>
      <c r="AJ91" s="28"/>
      <c r="AK91" s="28"/>
      <c r="AL91" s="29"/>
      <c r="AM91" s="29"/>
      <c r="AN91" s="29"/>
      <c r="AO91" s="28"/>
    </row>
    <row r="92" spans="1:41" ht="32.65" customHeight="1">
      <c r="A92" s="12"/>
      <c r="B92" s="34" t="s">
        <v>353</v>
      </c>
      <c r="C92" s="35">
        <f>SUM(Autauga!C92,Baldwin!C92,Barbour!C92,Bibb!C92,Blount!C92,Bullock!C92,Butler!C92,Calhoun!C92,Chambers!C92,Cherokee!C92,Chilton!C92,Choctaw!C92,Clarke!C92,Clay!C92,Cleburne!C92,Coffee!C92,Colbert!C92,Conecuh!C92,Coosa!C92,Covington!C92,Crenshaw!C92,Cullman!C92,Dale!C92,Dallas!C92,DeKalb!C92,Elmore!C92,Escambia!C92,Etowah!C92,Fayette!C92,SUM(Franklin!C92,Geneva!C92,Greene!C92,Hale!C92,Henry!C92,Houston!C92,Jackson!C92,Jefferson!C92,Lamar!C92,Lauderdale!C92,Lawrence!C92,Lee!C92,Limestone!C92,Lowndes!C92,Macon!C92,Madison!C92,Marengo!C92,Marion!C92,Marshall!C92,Mobile!C92,Monroe!C92,Montgomery!C92,Morgan!C92,Perry!C92,Pickens!C92,Pike!C92,Randolph!C92,Russell!C92,'St. Clair'!C92,SUM(Shelby!C92,Sumter!C92,Talladega!C92,Tallapoosa!C92,Tuscaloosa!C92,Walker!C92,Washington!C92,Wilcox!C92,Winston!C92)))</f>
        <v>217721</v>
      </c>
      <c r="D92" s="36">
        <f>C92/C94</f>
        <v>0.4942015793858146</v>
      </c>
      <c r="E92" s="17"/>
      <c r="F92" s="28"/>
      <c r="G92" s="28"/>
      <c r="H92" s="28"/>
      <c r="I92" s="28"/>
      <c r="J92" s="28"/>
      <c r="K92" s="28"/>
      <c r="L92" s="28"/>
      <c r="M92" s="28"/>
      <c r="N92" s="28"/>
      <c r="O92" s="28"/>
      <c r="P92" s="28"/>
      <c r="Q92" s="42"/>
      <c r="R92" s="24"/>
      <c r="S92" s="24"/>
      <c r="T92" s="24"/>
      <c r="U92" s="26"/>
      <c r="V92" s="28"/>
      <c r="W92" s="28"/>
      <c r="X92" s="28"/>
      <c r="Y92" s="28"/>
      <c r="Z92" s="28"/>
      <c r="AA92" s="28"/>
      <c r="AB92" s="28"/>
      <c r="AC92" s="28"/>
      <c r="AD92" s="28"/>
      <c r="AE92" s="28"/>
      <c r="AF92" s="28"/>
      <c r="AG92" s="28"/>
      <c r="AH92" s="28"/>
      <c r="AI92" s="28"/>
      <c r="AJ92" s="28"/>
      <c r="AK92" s="30"/>
      <c r="AL92" s="13" t="s">
        <v>354</v>
      </c>
      <c r="AM92" s="13" t="s">
        <v>16</v>
      </c>
      <c r="AN92" s="13" t="s">
        <v>17</v>
      </c>
      <c r="AO92" s="17"/>
    </row>
    <row r="93" spans="1:41" ht="20.65" customHeight="1">
      <c r="A93" s="12"/>
      <c r="B93" s="9" t="s">
        <v>355</v>
      </c>
      <c r="C93" s="18">
        <f>SUM(Autauga!C93,Baldwin!C93,Barbour!C93,Bibb!C93,Blount!C93,Bullock!C93,Butler!C93,Calhoun!C93,Chambers!C93,Cherokee!C93,Chilton!C93,Choctaw!C93,Clarke!C93,Clay!C93,Cleburne!C93,Coffee!C93,Colbert!C93,Conecuh!C93,Coosa!C93,Covington!C93,Crenshaw!C93,Cullman!C93,Dale!C93,Dallas!C93,DeKalb!C93,Elmore!C93,Escambia!C93,Etowah!C93,Fayette!C93,SUM(Franklin!C93,Geneva!C93,Greene!C93,Hale!C93,Henry!C93,Houston!C93,Jackson!C93,Jefferson!C93,Lamar!C93,Lauderdale!C93,Lawrence!C93,Lee!C93,Limestone!C93,Lowndes!C93,Macon!C93,Madison!C93,Marengo!C93,Marion!C93,Marshall!C93,Mobile!C93,Monroe!C93,Montgomery!C93,Morgan!C93,Perry!C93,Pickens!C93,Pike!C93,Randolph!C93,Russell!C93,'St. Clair'!C93,SUM(Shelby!C93,Sumter!C93,Talladega!C93,Tallapoosa!C93,Tuscaloosa!C93,Walker!C93,Washington!C93,Wilcox!C93,Winston!C93)))</f>
        <v>222830</v>
      </c>
      <c r="D93" s="19">
        <f>C93/C94</f>
        <v>0.50579842061418545</v>
      </c>
      <c r="E93" s="17"/>
      <c r="F93" s="28"/>
      <c r="G93" s="28"/>
      <c r="H93" s="28"/>
      <c r="I93" s="28"/>
      <c r="J93" s="28"/>
      <c r="K93" s="28"/>
      <c r="L93" s="28"/>
      <c r="M93" s="28"/>
      <c r="N93" s="28"/>
      <c r="O93" s="28"/>
      <c r="P93" s="28"/>
      <c r="Q93" s="30"/>
      <c r="R93" s="39" t="s">
        <v>356</v>
      </c>
      <c r="S93" s="39" t="s">
        <v>16</v>
      </c>
      <c r="T93" s="39" t="s">
        <v>17</v>
      </c>
      <c r="U93" s="17"/>
      <c r="V93" s="28"/>
      <c r="W93" s="28"/>
      <c r="X93" s="28"/>
      <c r="Y93" s="28"/>
      <c r="Z93" s="28"/>
      <c r="AA93" s="28"/>
      <c r="AB93" s="28"/>
      <c r="AC93" s="28"/>
      <c r="AD93" s="28"/>
      <c r="AE93" s="28"/>
      <c r="AF93" s="28"/>
      <c r="AG93" s="28"/>
      <c r="AH93" s="28"/>
      <c r="AI93" s="28"/>
      <c r="AJ93" s="28"/>
      <c r="AK93" s="30"/>
      <c r="AL93" s="9" t="s">
        <v>357</v>
      </c>
      <c r="AM93" s="18">
        <f>SUM(Lauderdale!K25)</f>
        <v>3747</v>
      </c>
      <c r="AN93" s="19">
        <f>AM93/AM95</f>
        <v>0.52834179357021993</v>
      </c>
      <c r="AO93" s="17"/>
    </row>
    <row r="94" spans="1:41" ht="32.65" customHeight="1">
      <c r="A94" s="12"/>
      <c r="B94" s="13" t="s">
        <v>50</v>
      </c>
      <c r="C94" s="14">
        <f>SUM(C92:C93)</f>
        <v>440551</v>
      </c>
      <c r="D94" s="15">
        <f>SUM(D92:D93)</f>
        <v>1</v>
      </c>
      <c r="E94" s="17"/>
      <c r="F94" s="28"/>
      <c r="G94" s="28"/>
      <c r="H94" s="28"/>
      <c r="I94" s="28"/>
      <c r="J94" s="28"/>
      <c r="K94" s="28"/>
      <c r="L94" s="28"/>
      <c r="M94" s="28"/>
      <c r="N94" s="28"/>
      <c r="O94" s="28"/>
      <c r="P94" s="28"/>
      <c r="Q94" s="30"/>
      <c r="R94" s="13" t="s">
        <v>358</v>
      </c>
      <c r="S94" s="14">
        <f>SUM(Autauga!G12,Chilton!G4)</f>
        <v>3468</v>
      </c>
      <c r="T94" s="15">
        <f>S94/S96</f>
        <v>0.40742481203007519</v>
      </c>
      <c r="U94" s="17"/>
      <c r="V94" s="28"/>
      <c r="W94" s="28"/>
      <c r="X94" s="28"/>
      <c r="Y94" s="28"/>
      <c r="Z94" s="28"/>
      <c r="AA94" s="28"/>
      <c r="AB94" s="28"/>
      <c r="AC94" s="28"/>
      <c r="AD94" s="28"/>
      <c r="AE94" s="28"/>
      <c r="AF94" s="28"/>
      <c r="AG94" s="28"/>
      <c r="AH94" s="28"/>
      <c r="AI94" s="28"/>
      <c r="AJ94" s="28"/>
      <c r="AK94" s="30"/>
      <c r="AL94" s="13" t="s">
        <v>359</v>
      </c>
      <c r="AM94" s="14">
        <f>SUM(Lauderdale!K26)</f>
        <v>3345</v>
      </c>
      <c r="AN94" s="15">
        <f>AM94/AM95</f>
        <v>0.47165820642978001</v>
      </c>
      <c r="AO94" s="17"/>
    </row>
    <row r="95" spans="1:41" ht="32.65" customHeight="1">
      <c r="A95" s="40"/>
      <c r="B95" s="46"/>
      <c r="C95" s="46"/>
      <c r="D95" s="46"/>
      <c r="E95" s="26"/>
      <c r="F95" s="28"/>
      <c r="G95" s="28"/>
      <c r="H95" s="28"/>
      <c r="I95" s="28"/>
      <c r="J95" s="28"/>
      <c r="K95" s="28"/>
      <c r="L95" s="28"/>
      <c r="M95" s="28"/>
      <c r="N95" s="28"/>
      <c r="O95" s="28"/>
      <c r="P95" s="28"/>
      <c r="Q95" s="30"/>
      <c r="R95" s="9" t="s">
        <v>360</v>
      </c>
      <c r="S95" s="18">
        <f>SUM(Autauga!G13,Chilton!G5)</f>
        <v>5044</v>
      </c>
      <c r="T95" s="19">
        <f>S95/S96</f>
        <v>0.59257518796992481</v>
      </c>
      <c r="U95" s="17"/>
      <c r="V95" s="28"/>
      <c r="W95" s="28"/>
      <c r="X95" s="28"/>
      <c r="Y95" s="28"/>
      <c r="Z95" s="28"/>
      <c r="AA95" s="28"/>
      <c r="AB95" s="28"/>
      <c r="AC95" s="28"/>
      <c r="AD95" s="28"/>
      <c r="AE95" s="28"/>
      <c r="AF95" s="28"/>
      <c r="AG95" s="28"/>
      <c r="AH95" s="28"/>
      <c r="AI95" s="28"/>
      <c r="AJ95" s="28"/>
      <c r="AK95" s="30"/>
      <c r="AL95" s="9" t="s">
        <v>50</v>
      </c>
      <c r="AM95" s="18">
        <f>SUM(AM93:AM94)</f>
        <v>7092</v>
      </c>
      <c r="AN95" s="19">
        <f>SUM(AN93:AN94)</f>
        <v>1</v>
      </c>
      <c r="AO95" s="17"/>
    </row>
    <row r="96" spans="1:41" ht="20.65" customHeight="1">
      <c r="A96" s="12"/>
      <c r="B96" s="13" t="s">
        <v>361</v>
      </c>
      <c r="C96" s="13" t="s">
        <v>16</v>
      </c>
      <c r="D96" s="13" t="s">
        <v>17</v>
      </c>
      <c r="E96" s="17"/>
      <c r="F96" s="28"/>
      <c r="G96" s="28"/>
      <c r="H96" s="28"/>
      <c r="I96" s="28"/>
      <c r="J96" s="28"/>
      <c r="K96" s="28"/>
      <c r="L96" s="28"/>
      <c r="M96" s="28"/>
      <c r="N96" s="28"/>
      <c r="O96" s="28"/>
      <c r="P96" s="28"/>
      <c r="Q96" s="30"/>
      <c r="R96" s="20" t="s">
        <v>50</v>
      </c>
      <c r="S96" s="21">
        <f>SUM(S94:S95)</f>
        <v>8512</v>
      </c>
      <c r="T96" s="22">
        <f>SUM(T94:T95)</f>
        <v>1</v>
      </c>
      <c r="U96" s="17"/>
      <c r="V96" s="28"/>
      <c r="W96" s="28"/>
      <c r="X96" s="28"/>
      <c r="Y96" s="28"/>
      <c r="Z96" s="28"/>
      <c r="AA96" s="28"/>
      <c r="AB96" s="28"/>
      <c r="AC96" s="28"/>
      <c r="AD96" s="28"/>
      <c r="AE96" s="28"/>
      <c r="AF96" s="28"/>
      <c r="AG96" s="28"/>
      <c r="AH96" s="28"/>
      <c r="AI96" s="28"/>
      <c r="AJ96" s="28"/>
      <c r="AK96" s="28"/>
      <c r="AL96" s="29"/>
      <c r="AM96" s="29"/>
      <c r="AN96" s="29"/>
      <c r="AO96" s="28"/>
    </row>
    <row r="97" spans="1:41" ht="32.65" customHeight="1">
      <c r="A97" s="12"/>
      <c r="B97" s="9" t="s">
        <v>362</v>
      </c>
      <c r="C97" s="18">
        <f>SUM(Autauga!C97,Baldwin!C97,Barbour!C97,Bibb!C97,Blount!C97,Bullock!C97,Butler!C97,Calhoun!C97,Chambers!C97,Cherokee!C97,Chilton!C97,Choctaw!C97,Clarke!C97,Clay!C97,Cleburne!C97,Coffee!C97,Colbert!C97,Conecuh!C97,Coosa!C97,Covington!C97,Crenshaw!C97,Cullman!C97,Dale!C97,Dallas!C97,DeKalb!C97,Elmore!C97,Escambia!C97,Etowah!C97,Fayette!C97,SUM(Franklin!C97,Geneva!C97,Greene!C97,Hale!C97,Henry!C97,Houston!C97,Jackson!C97,Jefferson!C97,Lamar!C97,Lauderdale!C97,Lawrence!C97,Lee!C97,Limestone!C97,Lowndes!C97,Macon!C97,Madison!C97,Marengo!C97,Marion!C97,Marshall!C97,Mobile!C97,Monroe!C97,Montgomery!C97,Morgan!C97,Perry!C97,Pickens!C97,Pike!C97,Randolph!C97,Russell!C97,'St. Clair'!C97,SUM(Shelby!C97,Sumter!C97,Talladega!C97,Tallapoosa!C97,Tuscaloosa!C97,Walker!C97,Washington!C97,Wilcox!C97,Winston!C97)))</f>
        <v>281753</v>
      </c>
      <c r="D97" s="19">
        <f>C97/C99</f>
        <v>0.68663303601891112</v>
      </c>
      <c r="E97" s="17"/>
      <c r="F97" s="28"/>
      <c r="G97" s="28"/>
      <c r="H97" s="28"/>
      <c r="I97" s="28"/>
      <c r="J97" s="28"/>
      <c r="K97" s="28"/>
      <c r="L97" s="28"/>
      <c r="M97" s="28"/>
      <c r="N97" s="28"/>
      <c r="O97" s="28"/>
      <c r="P97" s="28"/>
      <c r="Q97" s="42"/>
      <c r="R97" s="24"/>
      <c r="S97" s="24"/>
      <c r="T97" s="24"/>
      <c r="U97" s="26"/>
      <c r="V97" s="28"/>
      <c r="W97" s="28"/>
      <c r="X97" s="28"/>
      <c r="Y97" s="28"/>
      <c r="Z97" s="28"/>
      <c r="AA97" s="28"/>
      <c r="AB97" s="28"/>
      <c r="AC97" s="28"/>
      <c r="AD97" s="28"/>
      <c r="AE97" s="28"/>
      <c r="AF97" s="28"/>
      <c r="AG97" s="28"/>
      <c r="AH97" s="28"/>
      <c r="AI97" s="28"/>
      <c r="AJ97" s="28"/>
      <c r="AK97" s="30"/>
      <c r="AL97" s="9" t="s">
        <v>363</v>
      </c>
      <c r="AM97" s="9" t="s">
        <v>16</v>
      </c>
      <c r="AN97" s="9" t="s">
        <v>17</v>
      </c>
      <c r="AO97" s="17"/>
    </row>
    <row r="98" spans="1:41" ht="20.65" customHeight="1">
      <c r="A98" s="12"/>
      <c r="B98" s="13" t="s">
        <v>364</v>
      </c>
      <c r="C98" s="14">
        <f>SUM(Autauga!C98,Baldwin!C98,Barbour!C98,Bibb!C98,Blount!C98,Bullock!C98,Butler!C98,Calhoun!C98,Chambers!C98,Cherokee!C98,Chilton!C98,Choctaw!C98,Clarke!C98,Clay!C98,Cleburne!C98,Coffee!C98,Colbert!C98,Conecuh!C98,Coosa!C98,Covington!C98,Crenshaw!C98,Cullman!C98,Dale!C98,Dallas!C98,DeKalb!C98,Elmore!C98,Escambia!C98,Etowah!C98,Fayette!C98,SUM(Franklin!C98,Geneva!C98,Greene!C98,Hale!C98,Henry!C98,Houston!C98,Jackson!C98,Jefferson!C98,Lamar!C98,Lauderdale!C98,Lawrence!C98,Lee!C98,Limestone!C98,Lowndes!C98,Macon!C98,Madison!C98,Marengo!C98,Marion!C98,Marshall!C98,Mobile!C98,Monroe!C98,Montgomery!C98,Morgan!C98,Perry!C98,Pickens!C98,Pike!C98,Randolph!C98,Russell!C98,'St. Clair'!C98,SUM(Shelby!C98,Sumter!C98,Talladega!C98,Tallapoosa!C98,Tuscaloosa!C98,Walker!C98,Washington!C98,Wilcox!C98,Winston!C98)))</f>
        <v>128587</v>
      </c>
      <c r="D98" s="15">
        <f>C98/C99</f>
        <v>0.31336696398108888</v>
      </c>
      <c r="E98" s="17"/>
      <c r="F98" s="28"/>
      <c r="G98" s="28"/>
      <c r="H98" s="28"/>
      <c r="I98" s="28"/>
      <c r="J98" s="28"/>
      <c r="K98" s="28"/>
      <c r="L98" s="28"/>
      <c r="M98" s="28"/>
      <c r="N98" s="28"/>
      <c r="O98" s="28"/>
      <c r="P98" s="28"/>
      <c r="Q98" s="30"/>
      <c r="R98" s="37" t="s">
        <v>365</v>
      </c>
      <c r="S98" s="37" t="s">
        <v>16</v>
      </c>
      <c r="T98" s="37" t="s">
        <v>17</v>
      </c>
      <c r="U98" s="17"/>
      <c r="V98" s="28"/>
      <c r="W98" s="28"/>
      <c r="X98" s="28"/>
      <c r="Y98" s="28"/>
      <c r="Z98" s="28"/>
      <c r="AA98" s="28"/>
      <c r="AB98" s="28"/>
      <c r="AC98" s="28"/>
      <c r="AD98" s="28"/>
      <c r="AE98" s="28"/>
      <c r="AF98" s="28"/>
      <c r="AG98" s="28"/>
      <c r="AH98" s="28"/>
      <c r="AI98" s="28"/>
      <c r="AJ98" s="28"/>
      <c r="AK98" s="30"/>
      <c r="AL98" s="13" t="s">
        <v>366</v>
      </c>
      <c r="AM98" s="14">
        <f>SUM(Limestone!K20)</f>
        <v>4893</v>
      </c>
      <c r="AN98" s="15">
        <f>AM98/AM100</f>
        <v>0.53023407022106628</v>
      </c>
      <c r="AO98" s="17"/>
    </row>
    <row r="99" spans="1:41" ht="20.65" customHeight="1">
      <c r="A99" s="12"/>
      <c r="B99" s="9" t="s">
        <v>50</v>
      </c>
      <c r="C99" s="18">
        <f>SUM(C97:C98)</f>
        <v>410340</v>
      </c>
      <c r="D99" s="19">
        <f>SUM(D97:D98)</f>
        <v>1</v>
      </c>
      <c r="E99" s="17"/>
      <c r="F99" s="28"/>
      <c r="G99" s="28"/>
      <c r="H99" s="28"/>
      <c r="I99" s="28"/>
      <c r="J99" s="28"/>
      <c r="K99" s="28"/>
      <c r="L99" s="28"/>
      <c r="M99" s="28"/>
      <c r="N99" s="28"/>
      <c r="O99" s="28"/>
      <c r="P99" s="28"/>
      <c r="Q99" s="30"/>
      <c r="R99" s="9" t="s">
        <v>367</v>
      </c>
      <c r="S99" s="18">
        <f>SUM(Jefferson!G14,Shelby!G4)</f>
        <v>2634</v>
      </c>
      <c r="T99" s="19">
        <f>S99/S101</f>
        <v>0.44091061265483761</v>
      </c>
      <c r="U99" s="17"/>
      <c r="V99" s="28"/>
      <c r="W99" s="28"/>
      <c r="X99" s="28"/>
      <c r="Y99" s="28"/>
      <c r="Z99" s="28"/>
      <c r="AA99" s="28"/>
      <c r="AB99" s="28"/>
      <c r="AC99" s="28"/>
      <c r="AD99" s="28"/>
      <c r="AE99" s="28"/>
      <c r="AF99" s="28"/>
      <c r="AG99" s="28"/>
      <c r="AH99" s="28"/>
      <c r="AI99" s="28"/>
      <c r="AJ99" s="28"/>
      <c r="AK99" s="30"/>
      <c r="AL99" s="9" t="s">
        <v>368</v>
      </c>
      <c r="AM99" s="18">
        <f>SUM(Limestone!K21)</f>
        <v>4335</v>
      </c>
      <c r="AN99" s="19">
        <f>AM99/AM100</f>
        <v>0.46976592977893367</v>
      </c>
      <c r="AO99" s="17"/>
    </row>
    <row r="100" spans="1:41" ht="20.65" customHeight="1">
      <c r="A100" s="40"/>
      <c r="B100" s="47"/>
      <c r="C100" s="47"/>
      <c r="D100" s="47"/>
      <c r="E100" s="26"/>
      <c r="F100" s="28"/>
      <c r="G100" s="28"/>
      <c r="H100" s="28"/>
      <c r="I100" s="28"/>
      <c r="J100" s="28"/>
      <c r="K100" s="28"/>
      <c r="L100" s="28"/>
      <c r="M100" s="28"/>
      <c r="N100" s="28"/>
      <c r="O100" s="28"/>
      <c r="P100" s="28"/>
      <c r="Q100" s="30"/>
      <c r="R100" s="13" t="s">
        <v>369</v>
      </c>
      <c r="S100" s="14">
        <f>SUM(Jefferson!G15,Shelby!G5)</f>
        <v>3340</v>
      </c>
      <c r="T100" s="15">
        <f>S100/S101</f>
        <v>0.55908938734516234</v>
      </c>
      <c r="U100" s="17"/>
      <c r="V100" s="28"/>
      <c r="W100" s="28"/>
      <c r="X100" s="28"/>
      <c r="Y100" s="28"/>
      <c r="Z100" s="28"/>
      <c r="AA100" s="28"/>
      <c r="AB100" s="28"/>
      <c r="AC100" s="28"/>
      <c r="AD100" s="28"/>
      <c r="AE100" s="28"/>
      <c r="AF100" s="28"/>
      <c r="AG100" s="28"/>
      <c r="AH100" s="28"/>
      <c r="AI100" s="28"/>
      <c r="AJ100" s="28"/>
      <c r="AK100" s="30"/>
      <c r="AL100" s="13" t="s">
        <v>50</v>
      </c>
      <c r="AM100" s="14">
        <f>SUM(AM98:AM99)</f>
        <v>9228</v>
      </c>
      <c r="AN100" s="15">
        <f>SUM(AN98:AN99)</f>
        <v>1</v>
      </c>
      <c r="AO100" s="17"/>
    </row>
    <row r="101" spans="1:41" ht="20.65" customHeight="1">
      <c r="A101" s="40"/>
      <c r="B101" s="24"/>
      <c r="C101" s="24"/>
      <c r="D101" s="24"/>
      <c r="E101" s="26"/>
      <c r="F101" s="28"/>
      <c r="G101" s="28"/>
      <c r="H101" s="28"/>
      <c r="I101" s="28"/>
      <c r="J101" s="28"/>
      <c r="K101" s="28"/>
      <c r="L101" s="28"/>
      <c r="M101" s="28"/>
      <c r="N101" s="28"/>
      <c r="O101" s="28"/>
      <c r="P101" s="28"/>
      <c r="Q101" s="30"/>
      <c r="R101" s="31" t="s">
        <v>50</v>
      </c>
      <c r="S101" s="32">
        <f>SUM(S99:S100)</f>
        <v>5974</v>
      </c>
      <c r="T101" s="33">
        <f>SUM(T99:T100)</f>
        <v>1</v>
      </c>
      <c r="U101" s="17"/>
      <c r="V101" s="28"/>
      <c r="W101" s="28"/>
      <c r="X101" s="28"/>
      <c r="Y101" s="28"/>
      <c r="Z101" s="28"/>
      <c r="AA101" s="28"/>
      <c r="AB101" s="28"/>
      <c r="AC101" s="28"/>
      <c r="AD101" s="28"/>
      <c r="AE101" s="28"/>
      <c r="AF101" s="28"/>
      <c r="AG101" s="28"/>
      <c r="AH101" s="28"/>
      <c r="AI101" s="28"/>
      <c r="AJ101" s="28"/>
      <c r="AK101" s="28"/>
      <c r="AL101" s="29"/>
      <c r="AM101" s="29"/>
      <c r="AN101" s="29"/>
      <c r="AO101" s="28"/>
    </row>
    <row r="102" spans="1:41" ht="32.65" customHeight="1">
      <c r="A102" s="40"/>
      <c r="B102" s="24"/>
      <c r="C102" s="24"/>
      <c r="D102" s="24"/>
      <c r="E102" s="26"/>
      <c r="F102" s="28"/>
      <c r="G102" s="28"/>
      <c r="H102" s="28"/>
      <c r="I102" s="28"/>
      <c r="J102" s="28"/>
      <c r="K102" s="28"/>
      <c r="L102" s="28"/>
      <c r="M102" s="28"/>
      <c r="N102" s="28"/>
      <c r="O102" s="28"/>
      <c r="P102" s="28"/>
      <c r="Q102" s="42"/>
      <c r="R102" s="24"/>
      <c r="S102" s="24"/>
      <c r="T102" s="24"/>
      <c r="U102" s="26"/>
      <c r="V102" s="28"/>
      <c r="W102" s="28"/>
      <c r="X102" s="28"/>
      <c r="Y102" s="28"/>
      <c r="Z102" s="28"/>
      <c r="AA102" s="28"/>
      <c r="AB102" s="28"/>
      <c r="AC102" s="28"/>
      <c r="AD102" s="28"/>
      <c r="AE102" s="28"/>
      <c r="AF102" s="28"/>
      <c r="AG102" s="28"/>
      <c r="AH102" s="28"/>
      <c r="AI102" s="28"/>
      <c r="AJ102" s="28"/>
      <c r="AK102" s="30"/>
      <c r="AL102" s="13" t="s">
        <v>370</v>
      </c>
      <c r="AM102" s="13" t="s">
        <v>16</v>
      </c>
      <c r="AN102" s="13" t="s">
        <v>17</v>
      </c>
      <c r="AO102" s="17"/>
    </row>
    <row r="103" spans="1:41" ht="20.65" customHeight="1">
      <c r="A103" s="40"/>
      <c r="B103" s="24"/>
      <c r="C103" s="24"/>
      <c r="D103" s="24"/>
      <c r="E103" s="26"/>
      <c r="F103" s="28"/>
      <c r="G103" s="28"/>
      <c r="H103" s="28"/>
      <c r="I103" s="28"/>
      <c r="J103" s="28"/>
      <c r="K103" s="28"/>
      <c r="L103" s="28"/>
      <c r="M103" s="28"/>
      <c r="N103" s="28"/>
      <c r="O103" s="28"/>
      <c r="P103" s="28"/>
      <c r="Q103" s="30"/>
      <c r="R103" s="39" t="s">
        <v>371</v>
      </c>
      <c r="S103" s="39" t="s">
        <v>16</v>
      </c>
      <c r="T103" s="39" t="s">
        <v>17</v>
      </c>
      <c r="U103" s="17"/>
      <c r="V103" s="28"/>
      <c r="W103" s="28"/>
      <c r="X103" s="28"/>
      <c r="Y103" s="28"/>
      <c r="Z103" s="28"/>
      <c r="AA103" s="28"/>
      <c r="AB103" s="28"/>
      <c r="AC103" s="28"/>
      <c r="AD103" s="28"/>
      <c r="AE103" s="28"/>
      <c r="AF103" s="28"/>
      <c r="AG103" s="28"/>
      <c r="AH103" s="28"/>
      <c r="AI103" s="28"/>
      <c r="AJ103" s="28"/>
      <c r="AK103" s="30"/>
      <c r="AL103" s="9" t="s">
        <v>372</v>
      </c>
      <c r="AM103" s="18">
        <f>SUM(Limestone!K25)</f>
        <v>3896</v>
      </c>
      <c r="AN103" s="19">
        <f>AM103/AM106</f>
        <v>0.35029670922495953</v>
      </c>
      <c r="AO103" s="17"/>
    </row>
    <row r="104" spans="1:41" ht="20.65" customHeight="1">
      <c r="A104" s="40"/>
      <c r="B104" s="24"/>
      <c r="C104" s="24"/>
      <c r="D104" s="24"/>
      <c r="E104" s="26"/>
      <c r="F104" s="28"/>
      <c r="G104" s="28"/>
      <c r="H104" s="28"/>
      <c r="I104" s="28"/>
      <c r="J104" s="28"/>
      <c r="K104" s="28"/>
      <c r="L104" s="28"/>
      <c r="M104" s="28"/>
      <c r="N104" s="28"/>
      <c r="O104" s="28"/>
      <c r="P104" s="28"/>
      <c r="Q104" s="30"/>
      <c r="R104" s="13" t="s">
        <v>373</v>
      </c>
      <c r="S104" s="14">
        <f>SUM(Jefferson!G19,Shelby!G9)</f>
        <v>4554</v>
      </c>
      <c r="T104" s="15">
        <f>S104/S106</f>
        <v>0.76550680786686842</v>
      </c>
      <c r="U104" s="17"/>
      <c r="V104" s="28"/>
      <c r="W104" s="28"/>
      <c r="X104" s="28"/>
      <c r="Y104" s="28"/>
      <c r="Z104" s="28"/>
      <c r="AA104" s="28"/>
      <c r="AB104" s="28"/>
      <c r="AC104" s="28"/>
      <c r="AD104" s="28"/>
      <c r="AE104" s="28"/>
      <c r="AF104" s="28"/>
      <c r="AG104" s="28"/>
      <c r="AH104" s="28"/>
      <c r="AI104" s="28"/>
      <c r="AJ104" s="28"/>
      <c r="AK104" s="30"/>
      <c r="AL104" s="13" t="s">
        <v>374</v>
      </c>
      <c r="AM104" s="14">
        <f>SUM(Limestone!K26)</f>
        <v>4326</v>
      </c>
      <c r="AN104" s="15">
        <f>AM104/AM106</f>
        <v>0.38895882035605106</v>
      </c>
      <c r="AO104" s="17"/>
    </row>
    <row r="105" spans="1:41" ht="20.65" customHeight="1">
      <c r="A105" s="40"/>
      <c r="B105" s="24"/>
      <c r="C105" s="24"/>
      <c r="D105" s="24"/>
      <c r="E105" s="26"/>
      <c r="F105" s="28"/>
      <c r="G105" s="28"/>
      <c r="H105" s="28"/>
      <c r="I105" s="28"/>
      <c r="J105" s="28"/>
      <c r="K105" s="28"/>
      <c r="L105" s="28"/>
      <c r="M105" s="28"/>
      <c r="N105" s="28"/>
      <c r="O105" s="28"/>
      <c r="P105" s="28"/>
      <c r="Q105" s="30"/>
      <c r="R105" s="9" t="s">
        <v>375</v>
      </c>
      <c r="S105" s="18">
        <f>SUM(Jefferson!G20,Shelby!G10)</f>
        <v>1395</v>
      </c>
      <c r="T105" s="19">
        <f>S105/S106</f>
        <v>0.23449319213313161</v>
      </c>
      <c r="U105" s="17"/>
      <c r="V105" s="28"/>
      <c r="W105" s="28"/>
      <c r="X105" s="28"/>
      <c r="Y105" s="28"/>
      <c r="Z105" s="28"/>
      <c r="AA105" s="28"/>
      <c r="AB105" s="28"/>
      <c r="AC105" s="28"/>
      <c r="AD105" s="28"/>
      <c r="AE105" s="28"/>
      <c r="AF105" s="28"/>
      <c r="AG105" s="28"/>
      <c r="AH105" s="28"/>
      <c r="AI105" s="28"/>
      <c r="AJ105" s="28"/>
      <c r="AK105" s="30"/>
      <c r="AL105" s="9" t="s">
        <v>376</v>
      </c>
      <c r="AM105" s="18">
        <f>SUM(Limestone!K27)</f>
        <v>2900</v>
      </c>
      <c r="AN105" s="19">
        <f>AM105/AM106</f>
        <v>0.2607444704189894</v>
      </c>
      <c r="AO105" s="17"/>
    </row>
    <row r="106" spans="1:41" ht="20.65" customHeight="1">
      <c r="A106" s="40"/>
      <c r="B106" s="24"/>
      <c r="C106" s="24"/>
      <c r="D106" s="24"/>
      <c r="E106" s="26"/>
      <c r="F106" s="28"/>
      <c r="G106" s="28"/>
      <c r="H106" s="28"/>
      <c r="I106" s="28"/>
      <c r="J106" s="28"/>
      <c r="K106" s="28"/>
      <c r="L106" s="28"/>
      <c r="M106" s="28"/>
      <c r="N106" s="28"/>
      <c r="O106" s="28"/>
      <c r="P106" s="28"/>
      <c r="Q106" s="30"/>
      <c r="R106" s="20" t="s">
        <v>50</v>
      </c>
      <c r="S106" s="21">
        <f>SUM(S104:S105)</f>
        <v>5949</v>
      </c>
      <c r="T106" s="22">
        <f>SUM(T104:T105)</f>
        <v>1</v>
      </c>
      <c r="U106" s="17"/>
      <c r="V106" s="28"/>
      <c r="W106" s="28"/>
      <c r="X106" s="28"/>
      <c r="Y106" s="28"/>
      <c r="Z106" s="28"/>
      <c r="AA106" s="28"/>
      <c r="AB106" s="28"/>
      <c r="AC106" s="28"/>
      <c r="AD106" s="28"/>
      <c r="AE106" s="28"/>
      <c r="AF106" s="28"/>
      <c r="AG106" s="28"/>
      <c r="AH106" s="28"/>
      <c r="AI106" s="28"/>
      <c r="AJ106" s="28"/>
      <c r="AK106" s="30"/>
      <c r="AL106" s="13" t="s">
        <v>50</v>
      </c>
      <c r="AM106" s="14">
        <f>SUM(AM103:AM105)</f>
        <v>11122</v>
      </c>
      <c r="AN106" s="15">
        <f>SUM(AN103:AN105)</f>
        <v>1</v>
      </c>
      <c r="AO106" s="17"/>
    </row>
    <row r="107" spans="1:41" ht="20.65" customHeight="1">
      <c r="A107" s="40"/>
      <c r="B107" s="24"/>
      <c r="C107" s="24"/>
      <c r="D107" s="24"/>
      <c r="E107" s="26"/>
      <c r="F107" s="28"/>
      <c r="G107" s="28"/>
      <c r="H107" s="28"/>
      <c r="I107" s="28"/>
      <c r="J107" s="28"/>
      <c r="K107" s="28"/>
      <c r="L107" s="28"/>
      <c r="M107" s="28"/>
      <c r="N107" s="28"/>
      <c r="O107" s="28"/>
      <c r="P107" s="28"/>
      <c r="Q107" s="42"/>
      <c r="R107" s="24"/>
      <c r="S107" s="24"/>
      <c r="T107" s="24"/>
      <c r="U107" s="26"/>
      <c r="V107" s="28"/>
      <c r="W107" s="28"/>
      <c r="X107" s="28"/>
      <c r="Y107" s="28"/>
      <c r="Z107" s="28"/>
      <c r="AA107" s="28"/>
      <c r="AB107" s="28"/>
      <c r="AC107" s="28"/>
      <c r="AD107" s="28"/>
      <c r="AE107" s="28"/>
      <c r="AF107" s="28"/>
      <c r="AG107" s="28"/>
      <c r="AH107" s="28"/>
      <c r="AI107" s="28"/>
      <c r="AJ107" s="28"/>
      <c r="AK107" s="28"/>
      <c r="AL107" s="29"/>
      <c r="AM107" s="29"/>
      <c r="AN107" s="29"/>
      <c r="AO107" s="28"/>
    </row>
    <row r="108" spans="1:41" ht="44.65" customHeight="1">
      <c r="A108" s="40"/>
      <c r="B108" s="24"/>
      <c r="C108" s="24"/>
      <c r="D108" s="24"/>
      <c r="E108" s="26"/>
      <c r="F108" s="28"/>
      <c r="G108" s="28"/>
      <c r="H108" s="28"/>
      <c r="I108" s="28"/>
      <c r="J108" s="28"/>
      <c r="K108" s="28"/>
      <c r="L108" s="28"/>
      <c r="M108" s="28"/>
      <c r="N108" s="28"/>
      <c r="O108" s="28"/>
      <c r="P108" s="28"/>
      <c r="Q108" s="30"/>
      <c r="R108" s="37" t="s">
        <v>377</v>
      </c>
      <c r="S108" s="37" t="s">
        <v>16</v>
      </c>
      <c r="T108" s="37" t="s">
        <v>17</v>
      </c>
      <c r="U108" s="17"/>
      <c r="V108" s="28"/>
      <c r="W108" s="28"/>
      <c r="X108" s="28"/>
      <c r="Y108" s="28"/>
      <c r="Z108" s="28"/>
      <c r="AA108" s="28"/>
      <c r="AB108" s="28"/>
      <c r="AC108" s="28"/>
      <c r="AD108" s="28"/>
      <c r="AE108" s="28"/>
      <c r="AF108" s="28"/>
      <c r="AG108" s="28"/>
      <c r="AH108" s="28"/>
      <c r="AI108" s="28"/>
      <c r="AJ108" s="28"/>
      <c r="AK108" s="30"/>
      <c r="AL108" s="13" t="s">
        <v>378</v>
      </c>
      <c r="AM108" s="13" t="s">
        <v>16</v>
      </c>
      <c r="AN108" s="13" t="s">
        <v>17</v>
      </c>
      <c r="AO108" s="17"/>
    </row>
    <row r="109" spans="1:41" ht="32.65" customHeight="1">
      <c r="A109" s="40"/>
      <c r="B109" s="24"/>
      <c r="C109" s="24"/>
      <c r="D109" s="24"/>
      <c r="E109" s="26"/>
      <c r="F109" s="28"/>
      <c r="G109" s="28"/>
      <c r="H109" s="28"/>
      <c r="I109" s="28"/>
      <c r="J109" s="28"/>
      <c r="K109" s="28"/>
      <c r="L109" s="28"/>
      <c r="M109" s="28"/>
      <c r="N109" s="28"/>
      <c r="O109" s="28"/>
      <c r="P109" s="28"/>
      <c r="Q109" s="30"/>
      <c r="R109" s="9" t="s">
        <v>379</v>
      </c>
      <c r="S109" s="18">
        <f>SUM(Bibb!G4,Chilton!G9,Shelby!G14)</f>
        <v>1245</v>
      </c>
      <c r="T109" s="19">
        <f>S109/S111</f>
        <v>0.20473606314750864</v>
      </c>
      <c r="U109" s="17"/>
      <c r="V109" s="28"/>
      <c r="W109" s="28"/>
      <c r="X109" s="28"/>
      <c r="Y109" s="28"/>
      <c r="Z109" s="28"/>
      <c r="AA109" s="28"/>
      <c r="AB109" s="28"/>
      <c r="AC109" s="28"/>
      <c r="AD109" s="28"/>
      <c r="AE109" s="28"/>
      <c r="AF109" s="28"/>
      <c r="AG109" s="28"/>
      <c r="AH109" s="28"/>
      <c r="AI109" s="28"/>
      <c r="AJ109" s="28"/>
      <c r="AK109" s="30"/>
      <c r="AL109" s="9" t="s">
        <v>380</v>
      </c>
      <c r="AM109" s="18">
        <f>SUM(Madison!K20)</f>
        <v>1427</v>
      </c>
      <c r="AN109" s="19">
        <f>AM109/AM111</f>
        <v>0.54716257668711654</v>
      </c>
      <c r="AO109" s="17"/>
    </row>
    <row r="110" spans="1:41" ht="20.65" customHeight="1">
      <c r="A110" s="40"/>
      <c r="B110" s="24"/>
      <c r="C110" s="24"/>
      <c r="D110" s="24"/>
      <c r="E110" s="26"/>
      <c r="F110" s="28"/>
      <c r="G110" s="28"/>
      <c r="H110" s="28"/>
      <c r="I110" s="28"/>
      <c r="J110" s="28"/>
      <c r="K110" s="28"/>
      <c r="L110" s="28"/>
      <c r="M110" s="28"/>
      <c r="N110" s="28"/>
      <c r="O110" s="28"/>
      <c r="P110" s="28"/>
      <c r="Q110" s="30"/>
      <c r="R110" s="13" t="s">
        <v>381</v>
      </c>
      <c r="S110" s="14">
        <f>SUM(Bibb!G5,Chilton!G10,Shelby!G15)</f>
        <v>4836</v>
      </c>
      <c r="T110" s="15">
        <f>S110/S111</f>
        <v>0.79526393685249142</v>
      </c>
      <c r="U110" s="17"/>
      <c r="V110" s="28"/>
      <c r="W110" s="28"/>
      <c r="X110" s="28"/>
      <c r="Y110" s="28"/>
      <c r="Z110" s="28"/>
      <c r="AA110" s="28"/>
      <c r="AB110" s="28"/>
      <c r="AC110" s="28"/>
      <c r="AD110" s="28"/>
      <c r="AE110" s="28"/>
      <c r="AF110" s="28"/>
      <c r="AG110" s="28"/>
      <c r="AH110" s="28"/>
      <c r="AI110" s="28"/>
      <c r="AJ110" s="28"/>
      <c r="AK110" s="30"/>
      <c r="AL110" s="13" t="s">
        <v>382</v>
      </c>
      <c r="AM110" s="14">
        <f>SUM(Madison!K21)</f>
        <v>1181</v>
      </c>
      <c r="AN110" s="15">
        <f>AM110/AM111</f>
        <v>0.45283742331288346</v>
      </c>
      <c r="AO110" s="17"/>
    </row>
    <row r="111" spans="1:41" ht="20.65" customHeight="1">
      <c r="A111" s="40"/>
      <c r="B111" s="24"/>
      <c r="C111" s="24"/>
      <c r="D111" s="24"/>
      <c r="E111" s="26"/>
      <c r="F111" s="28"/>
      <c r="G111" s="28"/>
      <c r="H111" s="28"/>
      <c r="I111" s="28"/>
      <c r="J111" s="28"/>
      <c r="K111" s="28"/>
      <c r="L111" s="28"/>
      <c r="M111" s="28"/>
      <c r="N111" s="28"/>
      <c r="O111" s="28"/>
      <c r="P111" s="28"/>
      <c r="Q111" s="30"/>
      <c r="R111" s="31" t="s">
        <v>50</v>
      </c>
      <c r="S111" s="32">
        <f>SUM(S109:S110)</f>
        <v>6081</v>
      </c>
      <c r="T111" s="33">
        <f>SUM(T109:T110)</f>
        <v>1</v>
      </c>
      <c r="U111" s="17"/>
      <c r="V111" s="28"/>
      <c r="W111" s="28"/>
      <c r="X111" s="28"/>
      <c r="Y111" s="28"/>
      <c r="Z111" s="28"/>
      <c r="AA111" s="28"/>
      <c r="AB111" s="28"/>
      <c r="AC111" s="28"/>
      <c r="AD111" s="28"/>
      <c r="AE111" s="28"/>
      <c r="AF111" s="28"/>
      <c r="AG111" s="28"/>
      <c r="AH111" s="28"/>
      <c r="AI111" s="28"/>
      <c r="AJ111" s="28"/>
      <c r="AK111" s="30"/>
      <c r="AL111" s="9" t="s">
        <v>50</v>
      </c>
      <c r="AM111" s="18">
        <f>SUM(AM109:AM110)</f>
        <v>2608</v>
      </c>
      <c r="AN111" s="19">
        <f>SUM(AN109:AN110)</f>
        <v>1</v>
      </c>
      <c r="AO111" s="17"/>
    </row>
    <row r="112" spans="1:41" ht="20.65" customHeight="1">
      <c r="A112" s="40"/>
      <c r="B112" s="24"/>
      <c r="C112" s="24"/>
      <c r="D112" s="24"/>
      <c r="E112" s="26"/>
      <c r="F112" s="28"/>
      <c r="G112" s="28"/>
      <c r="H112" s="28"/>
      <c r="I112" s="28"/>
      <c r="J112" s="28"/>
      <c r="K112" s="28"/>
      <c r="L112" s="28"/>
      <c r="M112" s="28"/>
      <c r="N112" s="28"/>
      <c r="O112" s="28"/>
      <c r="P112" s="28"/>
      <c r="Q112" s="42"/>
      <c r="R112" s="24"/>
      <c r="S112" s="24"/>
      <c r="T112" s="24"/>
      <c r="U112" s="26"/>
      <c r="V112" s="28"/>
      <c r="W112" s="28"/>
      <c r="X112" s="28"/>
      <c r="Y112" s="28"/>
      <c r="Z112" s="28"/>
      <c r="AA112" s="28"/>
      <c r="AB112" s="28"/>
      <c r="AC112" s="28"/>
      <c r="AD112" s="28"/>
      <c r="AE112" s="28"/>
      <c r="AF112" s="28"/>
      <c r="AG112" s="28"/>
      <c r="AH112" s="28"/>
      <c r="AI112" s="28"/>
      <c r="AJ112" s="28"/>
      <c r="AK112" s="28"/>
      <c r="AL112" s="29"/>
      <c r="AM112" s="29"/>
      <c r="AN112" s="29"/>
      <c r="AO112" s="28"/>
    </row>
    <row r="113" spans="1:41" ht="32.65" customHeight="1">
      <c r="A113" s="40"/>
      <c r="B113" s="24"/>
      <c r="C113" s="24"/>
      <c r="D113" s="24"/>
      <c r="E113" s="26"/>
      <c r="F113" s="28"/>
      <c r="G113" s="28"/>
      <c r="H113" s="28"/>
      <c r="I113" s="28"/>
      <c r="J113" s="28"/>
      <c r="K113" s="28"/>
      <c r="L113" s="28"/>
      <c r="M113" s="28"/>
      <c r="N113" s="28"/>
      <c r="O113" s="28"/>
      <c r="P113" s="28"/>
      <c r="Q113" s="30"/>
      <c r="R113" s="39" t="s">
        <v>383</v>
      </c>
      <c r="S113" s="39" t="s">
        <v>16</v>
      </c>
      <c r="T113" s="39" t="s">
        <v>17</v>
      </c>
      <c r="U113" s="17"/>
      <c r="V113" s="28"/>
      <c r="W113" s="28"/>
      <c r="X113" s="28"/>
      <c r="Y113" s="28"/>
      <c r="Z113" s="28"/>
      <c r="AA113" s="28"/>
      <c r="AB113" s="28"/>
      <c r="AC113" s="28"/>
      <c r="AD113" s="28"/>
      <c r="AE113" s="28"/>
      <c r="AF113" s="28"/>
      <c r="AG113" s="28"/>
      <c r="AH113" s="28"/>
      <c r="AI113" s="28"/>
      <c r="AJ113" s="28"/>
      <c r="AK113" s="30"/>
      <c r="AL113" s="9" t="s">
        <v>384</v>
      </c>
      <c r="AM113" s="9" t="s">
        <v>16</v>
      </c>
      <c r="AN113" s="9" t="s">
        <v>17</v>
      </c>
      <c r="AO113" s="17"/>
    </row>
    <row r="114" spans="1:41" ht="20.65" customHeight="1">
      <c r="A114" s="40"/>
      <c r="B114" s="24"/>
      <c r="C114" s="24"/>
      <c r="D114" s="24"/>
      <c r="E114" s="26"/>
      <c r="F114" s="28"/>
      <c r="G114" s="28"/>
      <c r="H114" s="28"/>
      <c r="I114" s="28"/>
      <c r="J114" s="28"/>
      <c r="K114" s="28"/>
      <c r="L114" s="28"/>
      <c r="M114" s="28"/>
      <c r="N114" s="28"/>
      <c r="O114" s="28"/>
      <c r="P114" s="28"/>
      <c r="Q114" s="30"/>
      <c r="R114" s="13" t="s">
        <v>385</v>
      </c>
      <c r="S114" s="14">
        <f>SUM(Baldwin!G11,Monroe!G4)</f>
        <v>2670</v>
      </c>
      <c r="T114" s="15">
        <f>S114/S116</f>
        <v>0.43099273607748184</v>
      </c>
      <c r="U114" s="17"/>
      <c r="V114" s="28"/>
      <c r="W114" s="28"/>
      <c r="X114" s="28"/>
      <c r="Y114" s="28"/>
      <c r="Z114" s="28"/>
      <c r="AA114" s="28"/>
      <c r="AB114" s="28"/>
      <c r="AC114" s="28"/>
      <c r="AD114" s="28"/>
      <c r="AE114" s="28"/>
      <c r="AF114" s="28"/>
      <c r="AG114" s="28"/>
      <c r="AH114" s="28"/>
      <c r="AI114" s="28"/>
      <c r="AJ114" s="28"/>
      <c r="AK114" s="30"/>
      <c r="AL114" s="13" t="s">
        <v>386</v>
      </c>
      <c r="AM114" s="14">
        <f>SUM(Mobile!K14)</f>
        <v>23094</v>
      </c>
      <c r="AN114" s="15">
        <f>AM114/AM116</f>
        <v>0.8373762645491134</v>
      </c>
      <c r="AO114" s="17"/>
    </row>
    <row r="115" spans="1:41" ht="20.65" customHeight="1">
      <c r="A115" s="40"/>
      <c r="B115" s="24"/>
      <c r="C115" s="24"/>
      <c r="D115" s="24"/>
      <c r="E115" s="26"/>
      <c r="F115" s="28"/>
      <c r="G115" s="28"/>
      <c r="H115" s="28"/>
      <c r="I115" s="28"/>
      <c r="J115" s="28"/>
      <c r="K115" s="28"/>
      <c r="L115" s="28"/>
      <c r="M115" s="28"/>
      <c r="N115" s="28"/>
      <c r="O115" s="28"/>
      <c r="P115" s="28"/>
      <c r="Q115" s="30"/>
      <c r="R115" s="9" t="s">
        <v>387</v>
      </c>
      <c r="S115" s="18">
        <f>SUM(Baldwin!G12,Monroe!G5)</f>
        <v>3525</v>
      </c>
      <c r="T115" s="19">
        <f>S115/S116</f>
        <v>0.56900726392251821</v>
      </c>
      <c r="U115" s="17"/>
      <c r="V115" s="28"/>
      <c r="W115" s="28"/>
      <c r="X115" s="28"/>
      <c r="Y115" s="28"/>
      <c r="Z115" s="28"/>
      <c r="AA115" s="28"/>
      <c r="AB115" s="28"/>
      <c r="AC115" s="28"/>
      <c r="AD115" s="28"/>
      <c r="AE115" s="28"/>
      <c r="AF115" s="28"/>
      <c r="AG115" s="28"/>
      <c r="AH115" s="28"/>
      <c r="AI115" s="28"/>
      <c r="AJ115" s="28"/>
      <c r="AK115" s="30"/>
      <c r="AL115" s="9" t="s">
        <v>388</v>
      </c>
      <c r="AM115" s="18">
        <f>SUM(Mobile!K15)</f>
        <v>4485</v>
      </c>
      <c r="AN115" s="19">
        <f>AM115/AM116</f>
        <v>0.16262373545088654</v>
      </c>
      <c r="AO115" s="17"/>
    </row>
    <row r="116" spans="1:41" ht="20.65" customHeight="1">
      <c r="A116" s="40"/>
      <c r="B116" s="24"/>
      <c r="C116" s="24"/>
      <c r="D116" s="24"/>
      <c r="E116" s="26"/>
      <c r="F116" s="28"/>
      <c r="G116" s="28"/>
      <c r="H116" s="28"/>
      <c r="I116" s="28"/>
      <c r="J116" s="28"/>
      <c r="K116" s="28"/>
      <c r="L116" s="28"/>
      <c r="M116" s="28"/>
      <c r="N116" s="28"/>
      <c r="O116" s="28"/>
      <c r="P116" s="28"/>
      <c r="Q116" s="30"/>
      <c r="R116" s="20" t="s">
        <v>50</v>
      </c>
      <c r="S116" s="21">
        <f>SUM(S114:S115)</f>
        <v>6195</v>
      </c>
      <c r="T116" s="22">
        <f>SUM(T114:T115)</f>
        <v>1</v>
      </c>
      <c r="U116" s="17"/>
      <c r="V116" s="28"/>
      <c r="W116" s="28"/>
      <c r="X116" s="28"/>
      <c r="Y116" s="28"/>
      <c r="Z116" s="28"/>
      <c r="AA116" s="28"/>
      <c r="AB116" s="28"/>
      <c r="AC116" s="28"/>
      <c r="AD116" s="28"/>
      <c r="AE116" s="28"/>
      <c r="AF116" s="28"/>
      <c r="AG116" s="28"/>
      <c r="AH116" s="28"/>
      <c r="AI116" s="28"/>
      <c r="AJ116" s="28"/>
      <c r="AK116" s="30"/>
      <c r="AL116" s="13" t="s">
        <v>50</v>
      </c>
      <c r="AM116" s="14">
        <f>SUM(AM114:AM115)</f>
        <v>27579</v>
      </c>
      <c r="AN116" s="15">
        <f>SUM(AN114:AN115)</f>
        <v>1</v>
      </c>
      <c r="AO116" s="17"/>
    </row>
    <row r="117" spans="1:41" ht="20.65" customHeight="1">
      <c r="A117" s="40"/>
      <c r="B117" s="24"/>
      <c r="C117" s="24"/>
      <c r="D117" s="24"/>
      <c r="E117" s="26"/>
      <c r="F117" s="28"/>
      <c r="G117" s="28"/>
      <c r="H117" s="28"/>
      <c r="I117" s="28"/>
      <c r="J117" s="28"/>
      <c r="K117" s="28"/>
      <c r="L117" s="28"/>
      <c r="M117" s="28"/>
      <c r="N117" s="28"/>
      <c r="O117" s="28"/>
      <c r="P117" s="28"/>
      <c r="Q117" s="42"/>
      <c r="R117" s="24"/>
      <c r="S117" s="24"/>
      <c r="T117" s="24"/>
      <c r="U117" s="26"/>
      <c r="V117" s="28"/>
      <c r="W117" s="28"/>
      <c r="X117" s="28"/>
      <c r="Y117" s="28"/>
      <c r="Z117" s="28"/>
      <c r="AA117" s="28"/>
      <c r="AB117" s="28"/>
      <c r="AC117" s="28"/>
      <c r="AD117" s="28"/>
      <c r="AE117" s="28"/>
      <c r="AF117" s="28"/>
      <c r="AG117" s="28"/>
      <c r="AH117" s="28"/>
      <c r="AI117" s="28"/>
      <c r="AJ117" s="28"/>
      <c r="AK117" s="28"/>
      <c r="AL117" s="29"/>
      <c r="AM117" s="29"/>
      <c r="AN117" s="29"/>
      <c r="AO117" s="28"/>
    </row>
    <row r="118" spans="1:41" ht="32.65" customHeight="1">
      <c r="A118" s="40"/>
      <c r="B118" s="24"/>
      <c r="C118" s="24"/>
      <c r="D118" s="24"/>
      <c r="E118" s="26"/>
      <c r="F118" s="28"/>
      <c r="G118" s="28"/>
      <c r="H118" s="28"/>
      <c r="I118" s="28"/>
      <c r="J118" s="28"/>
      <c r="K118" s="28"/>
      <c r="L118" s="28"/>
      <c r="M118" s="28"/>
      <c r="N118" s="28"/>
      <c r="O118" s="28"/>
      <c r="P118" s="28"/>
      <c r="Q118" s="30"/>
      <c r="R118" s="37" t="s">
        <v>389</v>
      </c>
      <c r="S118" s="37" t="s">
        <v>16</v>
      </c>
      <c r="T118" s="37" t="s">
        <v>17</v>
      </c>
      <c r="U118" s="17"/>
      <c r="V118" s="28"/>
      <c r="W118" s="28"/>
      <c r="X118" s="28"/>
      <c r="Y118" s="28"/>
      <c r="Z118" s="28"/>
      <c r="AA118" s="28"/>
      <c r="AB118" s="28"/>
      <c r="AC118" s="28"/>
      <c r="AD118" s="28"/>
      <c r="AE118" s="28"/>
      <c r="AF118" s="28"/>
      <c r="AG118" s="28"/>
      <c r="AH118" s="28"/>
      <c r="AI118" s="28"/>
      <c r="AJ118" s="28"/>
      <c r="AK118" s="30"/>
      <c r="AL118" s="13" t="s">
        <v>390</v>
      </c>
      <c r="AM118" s="13" t="s">
        <v>16</v>
      </c>
      <c r="AN118" s="13" t="s">
        <v>17</v>
      </c>
      <c r="AO118" s="17"/>
    </row>
    <row r="119" spans="1:41" ht="20.65" customHeight="1">
      <c r="A119" s="40"/>
      <c r="B119" s="24"/>
      <c r="C119" s="24"/>
      <c r="D119" s="24"/>
      <c r="E119" s="26"/>
      <c r="F119" s="28"/>
      <c r="G119" s="28"/>
      <c r="H119" s="28"/>
      <c r="I119" s="28"/>
      <c r="J119" s="28"/>
      <c r="K119" s="28"/>
      <c r="L119" s="28"/>
      <c r="M119" s="28"/>
      <c r="N119" s="28"/>
      <c r="O119" s="28"/>
      <c r="P119" s="28"/>
      <c r="Q119" s="30"/>
      <c r="R119" s="9" t="s">
        <v>391</v>
      </c>
      <c r="S119" s="43">
        <f>SUM(Shelby!G19)</f>
        <v>846</v>
      </c>
      <c r="T119" s="19">
        <f>S119/S121</f>
        <v>0.14718162839248433</v>
      </c>
      <c r="U119" s="17"/>
      <c r="V119" s="28"/>
      <c r="W119" s="28"/>
      <c r="X119" s="28"/>
      <c r="Y119" s="28"/>
      <c r="Z119" s="28"/>
      <c r="AA119" s="28"/>
      <c r="AB119" s="28"/>
      <c r="AC119" s="28"/>
      <c r="AD119" s="28"/>
      <c r="AE119" s="28"/>
      <c r="AF119" s="28"/>
      <c r="AG119" s="28"/>
      <c r="AH119" s="28"/>
      <c r="AI119" s="28"/>
      <c r="AJ119" s="28"/>
      <c r="AK119" s="30"/>
      <c r="AL119" s="9" t="s">
        <v>392</v>
      </c>
      <c r="AM119" s="18">
        <f>SUM(Mobile!K19)</f>
        <v>10443</v>
      </c>
      <c r="AN119" s="19">
        <f>AM119/AM121</f>
        <v>0.39892275956910384</v>
      </c>
      <c r="AO119" s="17"/>
    </row>
    <row r="120" spans="1:41" ht="20.65" customHeight="1">
      <c r="A120" s="40"/>
      <c r="B120" s="24"/>
      <c r="C120" s="24"/>
      <c r="D120" s="24"/>
      <c r="E120" s="26"/>
      <c r="F120" s="28"/>
      <c r="G120" s="28"/>
      <c r="H120" s="28"/>
      <c r="I120" s="28"/>
      <c r="J120" s="28"/>
      <c r="K120" s="28"/>
      <c r="L120" s="28"/>
      <c r="M120" s="28"/>
      <c r="N120" s="28"/>
      <c r="O120" s="28"/>
      <c r="P120" s="28"/>
      <c r="Q120" s="30"/>
      <c r="R120" s="13" t="s">
        <v>393</v>
      </c>
      <c r="S120" s="14">
        <f>SUM(Shelby!G20)</f>
        <v>4902</v>
      </c>
      <c r="T120" s="15">
        <f>S120/S121</f>
        <v>0.85281837160751561</v>
      </c>
      <c r="U120" s="17"/>
      <c r="V120" s="28"/>
      <c r="W120" s="28"/>
      <c r="X120" s="28"/>
      <c r="Y120" s="28"/>
      <c r="Z120" s="28"/>
      <c r="AA120" s="28"/>
      <c r="AB120" s="28"/>
      <c r="AC120" s="28"/>
      <c r="AD120" s="28"/>
      <c r="AE120" s="28"/>
      <c r="AF120" s="28"/>
      <c r="AG120" s="28"/>
      <c r="AH120" s="28"/>
      <c r="AI120" s="28"/>
      <c r="AJ120" s="28"/>
      <c r="AK120" s="30"/>
      <c r="AL120" s="13" t="s">
        <v>394</v>
      </c>
      <c r="AM120" s="14">
        <f>SUM(Mobile!K20)</f>
        <v>15735</v>
      </c>
      <c r="AN120" s="15">
        <f>AM120/AM121</f>
        <v>0.60107724043089616</v>
      </c>
      <c r="AO120" s="17"/>
    </row>
    <row r="121" spans="1:41" ht="20.65" customHeight="1">
      <c r="A121" s="40"/>
      <c r="B121" s="24"/>
      <c r="C121" s="24"/>
      <c r="D121" s="24"/>
      <c r="E121" s="26"/>
      <c r="F121" s="28"/>
      <c r="G121" s="28"/>
      <c r="H121" s="28"/>
      <c r="I121" s="28"/>
      <c r="J121" s="28"/>
      <c r="K121" s="28"/>
      <c r="L121" s="28"/>
      <c r="M121" s="28"/>
      <c r="N121" s="28"/>
      <c r="O121" s="28"/>
      <c r="P121" s="28"/>
      <c r="Q121" s="30"/>
      <c r="R121" s="31" t="s">
        <v>50</v>
      </c>
      <c r="S121" s="32">
        <f>SUM(S119:S120)</f>
        <v>5748</v>
      </c>
      <c r="T121" s="33">
        <f>SUM(T119:T120)</f>
        <v>1</v>
      </c>
      <c r="U121" s="17"/>
      <c r="V121" s="28"/>
      <c r="W121" s="28"/>
      <c r="X121" s="28"/>
      <c r="Y121" s="28"/>
      <c r="Z121" s="28"/>
      <c r="AA121" s="28"/>
      <c r="AB121" s="28"/>
      <c r="AC121" s="28"/>
      <c r="AD121" s="28"/>
      <c r="AE121" s="28"/>
      <c r="AF121" s="28"/>
      <c r="AG121" s="28"/>
      <c r="AH121" s="28"/>
      <c r="AI121" s="28"/>
      <c r="AJ121" s="28"/>
      <c r="AK121" s="30"/>
      <c r="AL121" s="9" t="s">
        <v>50</v>
      </c>
      <c r="AM121" s="18">
        <f>SUM(AM119:AM120)</f>
        <v>26178</v>
      </c>
      <c r="AN121" s="19">
        <f>SUM(AN119:AN120)</f>
        <v>1</v>
      </c>
      <c r="AO121" s="17"/>
    </row>
    <row r="122" spans="1:41" ht="20.65" customHeight="1">
      <c r="A122" s="40"/>
      <c r="B122" s="24"/>
      <c r="C122" s="24"/>
      <c r="D122" s="24"/>
      <c r="E122" s="26"/>
      <c r="F122" s="28"/>
      <c r="G122" s="28"/>
      <c r="H122" s="28"/>
      <c r="I122" s="28"/>
      <c r="J122" s="28"/>
      <c r="K122" s="28"/>
      <c r="L122" s="28"/>
      <c r="M122" s="28"/>
      <c r="N122" s="28"/>
      <c r="O122" s="28"/>
      <c r="P122" s="28"/>
      <c r="Q122" s="42"/>
      <c r="R122" s="24"/>
      <c r="S122" s="24"/>
      <c r="T122" s="24"/>
      <c r="U122" s="26"/>
      <c r="V122" s="28"/>
      <c r="W122" s="28"/>
      <c r="X122" s="28"/>
      <c r="Y122" s="28"/>
      <c r="Z122" s="28"/>
      <c r="AA122" s="28"/>
      <c r="AB122" s="28"/>
      <c r="AC122" s="28"/>
      <c r="AD122" s="28"/>
      <c r="AE122" s="28"/>
      <c r="AF122" s="28"/>
      <c r="AG122" s="28"/>
      <c r="AH122" s="28"/>
      <c r="AI122" s="28"/>
      <c r="AJ122" s="28"/>
      <c r="AK122" s="28"/>
      <c r="AL122" s="29"/>
      <c r="AM122" s="29"/>
      <c r="AN122" s="29"/>
      <c r="AO122" s="28"/>
    </row>
    <row r="123" spans="1:41" ht="32.65" customHeight="1">
      <c r="A123" s="40"/>
      <c r="B123" s="24"/>
      <c r="C123" s="24"/>
      <c r="D123" s="24"/>
      <c r="E123" s="26"/>
      <c r="F123" s="28"/>
      <c r="G123" s="28"/>
      <c r="H123" s="28"/>
      <c r="I123" s="28"/>
      <c r="J123" s="28"/>
      <c r="K123" s="28"/>
      <c r="L123" s="28"/>
      <c r="M123" s="28"/>
      <c r="N123" s="28"/>
      <c r="O123" s="28"/>
      <c r="P123" s="28"/>
      <c r="Q123" s="30"/>
      <c r="R123" s="39" t="s">
        <v>395</v>
      </c>
      <c r="S123" s="39" t="s">
        <v>16</v>
      </c>
      <c r="T123" s="39" t="s">
        <v>17</v>
      </c>
      <c r="U123" s="17"/>
      <c r="V123" s="28"/>
      <c r="W123" s="28"/>
      <c r="X123" s="28"/>
      <c r="Y123" s="28"/>
      <c r="Z123" s="28"/>
      <c r="AA123" s="28"/>
      <c r="AB123" s="28"/>
      <c r="AC123" s="28"/>
      <c r="AD123" s="28"/>
      <c r="AE123" s="28"/>
      <c r="AF123" s="28"/>
      <c r="AG123" s="28"/>
      <c r="AH123" s="28"/>
      <c r="AI123" s="28"/>
      <c r="AJ123" s="28"/>
      <c r="AK123" s="30"/>
      <c r="AL123" s="9" t="s">
        <v>396</v>
      </c>
      <c r="AM123" s="9" t="s">
        <v>16</v>
      </c>
      <c r="AN123" s="9" t="s">
        <v>17</v>
      </c>
      <c r="AO123" s="17"/>
    </row>
    <row r="124" spans="1:41" ht="20.65" customHeight="1">
      <c r="A124" s="40"/>
      <c r="B124" s="24"/>
      <c r="C124" s="24"/>
      <c r="D124" s="24"/>
      <c r="E124" s="26"/>
      <c r="F124" s="28"/>
      <c r="G124" s="28"/>
      <c r="H124" s="28"/>
      <c r="I124" s="28"/>
      <c r="J124" s="28"/>
      <c r="K124" s="28"/>
      <c r="L124" s="28"/>
      <c r="M124" s="28"/>
      <c r="N124" s="28"/>
      <c r="O124" s="28"/>
      <c r="P124" s="28"/>
      <c r="Q124" s="30"/>
      <c r="R124" s="13" t="s">
        <v>397</v>
      </c>
      <c r="S124" s="14">
        <f>SUM(Chilton!G14,Coosa!G9,Tallapoosa!G4)</f>
        <v>1539</v>
      </c>
      <c r="T124" s="15">
        <f>S124/S128</f>
        <v>0.20279351693240216</v>
      </c>
      <c r="U124" s="17"/>
      <c r="V124" s="28"/>
      <c r="W124" s="28"/>
      <c r="X124" s="28"/>
      <c r="Y124" s="28"/>
      <c r="Z124" s="28"/>
      <c r="AA124" s="28"/>
      <c r="AB124" s="28"/>
      <c r="AC124" s="28"/>
      <c r="AD124" s="28"/>
      <c r="AE124" s="28"/>
      <c r="AF124" s="28"/>
      <c r="AG124" s="28"/>
      <c r="AH124" s="28"/>
      <c r="AI124" s="28"/>
      <c r="AJ124" s="28"/>
      <c r="AK124" s="30"/>
      <c r="AL124" s="13" t="s">
        <v>398</v>
      </c>
      <c r="AM124" s="14">
        <f>SUM(Mobile!K24)</f>
        <v>19997</v>
      </c>
      <c r="AN124" s="15">
        <f>AM124/AM126</f>
        <v>0.72939159614823457</v>
      </c>
      <c r="AO124" s="17"/>
    </row>
    <row r="125" spans="1:41" ht="32.65" customHeight="1">
      <c r="A125" s="40"/>
      <c r="B125" s="24"/>
      <c r="C125" s="24"/>
      <c r="D125" s="24"/>
      <c r="E125" s="26"/>
      <c r="F125" s="28"/>
      <c r="G125" s="28"/>
      <c r="H125" s="28"/>
      <c r="I125" s="28"/>
      <c r="J125" s="28"/>
      <c r="K125" s="28"/>
      <c r="L125" s="28"/>
      <c r="M125" s="28"/>
      <c r="N125" s="28"/>
      <c r="O125" s="28"/>
      <c r="P125" s="28"/>
      <c r="Q125" s="30"/>
      <c r="R125" s="9" t="s">
        <v>399</v>
      </c>
      <c r="S125" s="18">
        <f>SUM(Chilton!G15,Coosa!G10,Tallapoosa!G5)</f>
        <v>826</v>
      </c>
      <c r="T125" s="19">
        <f>S125/S128</f>
        <v>0.10884174463038608</v>
      </c>
      <c r="U125" s="17"/>
      <c r="V125" s="28"/>
      <c r="W125" s="28"/>
      <c r="X125" s="28"/>
      <c r="Y125" s="28"/>
      <c r="Z125" s="28"/>
      <c r="AA125" s="28"/>
      <c r="AB125" s="28"/>
      <c r="AC125" s="28"/>
      <c r="AD125" s="28"/>
      <c r="AE125" s="28"/>
      <c r="AF125" s="28"/>
      <c r="AG125" s="28"/>
      <c r="AH125" s="28"/>
      <c r="AI125" s="28"/>
      <c r="AJ125" s="28"/>
      <c r="AK125" s="30"/>
      <c r="AL125" s="9" t="s">
        <v>400</v>
      </c>
      <c r="AM125" s="18">
        <f>SUM(Mobile!K25)</f>
        <v>7419</v>
      </c>
      <c r="AN125" s="19">
        <f>AM125/AM126</f>
        <v>0.27060840385176538</v>
      </c>
      <c r="AO125" s="17"/>
    </row>
    <row r="126" spans="1:41" ht="20.65" customHeight="1">
      <c r="A126" s="40"/>
      <c r="B126" s="24"/>
      <c r="C126" s="24"/>
      <c r="D126" s="24"/>
      <c r="E126" s="26"/>
      <c r="F126" s="28"/>
      <c r="G126" s="28"/>
      <c r="H126" s="28"/>
      <c r="I126" s="28"/>
      <c r="J126" s="28"/>
      <c r="K126" s="28"/>
      <c r="L126" s="28"/>
      <c r="M126" s="28"/>
      <c r="N126" s="28"/>
      <c r="O126" s="28"/>
      <c r="P126" s="28"/>
      <c r="Q126" s="30"/>
      <c r="R126" s="13" t="s">
        <v>401</v>
      </c>
      <c r="S126" s="14">
        <f>SUM(Chilton!G16,Coosa!G11,Tallapoosa!G6)</f>
        <v>2677</v>
      </c>
      <c r="T126" s="15">
        <f>S126/S128</f>
        <v>0.35274739754908419</v>
      </c>
      <c r="U126" s="17"/>
      <c r="V126" s="28"/>
      <c r="W126" s="28"/>
      <c r="X126" s="28"/>
      <c r="Y126" s="28"/>
      <c r="Z126" s="28"/>
      <c r="AA126" s="28"/>
      <c r="AB126" s="28"/>
      <c r="AC126" s="28"/>
      <c r="AD126" s="28"/>
      <c r="AE126" s="28"/>
      <c r="AF126" s="28"/>
      <c r="AG126" s="28"/>
      <c r="AH126" s="28"/>
      <c r="AI126" s="28"/>
      <c r="AJ126" s="28"/>
      <c r="AK126" s="30"/>
      <c r="AL126" s="13" t="s">
        <v>50</v>
      </c>
      <c r="AM126" s="14">
        <f>SUM(AM124:AM125)</f>
        <v>27416</v>
      </c>
      <c r="AN126" s="15">
        <f>SUM(AN124:AN125)</f>
        <v>1</v>
      </c>
      <c r="AO126" s="17"/>
    </row>
    <row r="127" spans="1:41" ht="20.65" customHeight="1">
      <c r="A127" s="40"/>
      <c r="B127" s="24"/>
      <c r="C127" s="24"/>
      <c r="D127" s="24"/>
      <c r="E127" s="26"/>
      <c r="F127" s="28"/>
      <c r="G127" s="28"/>
      <c r="H127" s="28"/>
      <c r="I127" s="28"/>
      <c r="J127" s="28"/>
      <c r="K127" s="28"/>
      <c r="L127" s="28"/>
      <c r="M127" s="28"/>
      <c r="N127" s="28"/>
      <c r="O127" s="28"/>
      <c r="P127" s="28"/>
      <c r="Q127" s="30"/>
      <c r="R127" s="9" t="s">
        <v>402</v>
      </c>
      <c r="S127" s="18">
        <f>SUM(Chilton!G17,Coosa!G12,Tallapoosa!G7)</f>
        <v>2547</v>
      </c>
      <c r="T127" s="19">
        <f>S127/S128</f>
        <v>0.33561734088812756</v>
      </c>
      <c r="U127" s="17"/>
      <c r="V127" s="28"/>
      <c r="W127" s="28"/>
      <c r="X127" s="28"/>
      <c r="Y127" s="28"/>
      <c r="Z127" s="28"/>
      <c r="AA127" s="28"/>
      <c r="AB127" s="28"/>
      <c r="AC127" s="28"/>
      <c r="AD127" s="28"/>
      <c r="AE127" s="28"/>
      <c r="AF127" s="28"/>
      <c r="AG127" s="28"/>
      <c r="AH127" s="28"/>
      <c r="AI127" s="28"/>
      <c r="AJ127" s="28"/>
      <c r="AK127" s="28"/>
      <c r="AL127" s="29"/>
      <c r="AM127" s="29"/>
      <c r="AN127" s="29"/>
      <c r="AO127" s="28"/>
    </row>
    <row r="128" spans="1:41" ht="32.65" customHeight="1">
      <c r="A128" s="40"/>
      <c r="B128" s="24"/>
      <c r="C128" s="24"/>
      <c r="D128" s="24"/>
      <c r="E128" s="26"/>
      <c r="F128" s="28"/>
      <c r="G128" s="28"/>
      <c r="H128" s="28"/>
      <c r="I128" s="28"/>
      <c r="J128" s="28"/>
      <c r="K128" s="28"/>
      <c r="L128" s="28"/>
      <c r="M128" s="28"/>
      <c r="N128" s="28"/>
      <c r="O128" s="28"/>
      <c r="P128" s="28"/>
      <c r="Q128" s="30"/>
      <c r="R128" s="20" t="s">
        <v>50</v>
      </c>
      <c r="S128" s="21">
        <f>SUM(S124:S127)</f>
        <v>7589</v>
      </c>
      <c r="T128" s="22">
        <f>SUM(T124:T127)</f>
        <v>1</v>
      </c>
      <c r="U128" s="17"/>
      <c r="V128" s="28"/>
      <c r="W128" s="28"/>
      <c r="X128" s="28"/>
      <c r="Y128" s="28"/>
      <c r="Z128" s="28"/>
      <c r="AA128" s="28"/>
      <c r="AB128" s="28"/>
      <c r="AC128" s="28"/>
      <c r="AD128" s="28"/>
      <c r="AE128" s="28"/>
      <c r="AF128" s="28"/>
      <c r="AG128" s="28"/>
      <c r="AH128" s="28"/>
      <c r="AI128" s="28"/>
      <c r="AJ128" s="28"/>
      <c r="AK128" s="30"/>
      <c r="AL128" s="13" t="s">
        <v>403</v>
      </c>
      <c r="AM128" s="13" t="s">
        <v>16</v>
      </c>
      <c r="AN128" s="13" t="s">
        <v>17</v>
      </c>
      <c r="AO128" s="17"/>
    </row>
    <row r="129" spans="1:41" ht="20.65" customHeight="1">
      <c r="A129" s="40"/>
      <c r="B129" s="24"/>
      <c r="C129" s="24"/>
      <c r="D129" s="24"/>
      <c r="E129" s="26"/>
      <c r="F129" s="28"/>
      <c r="G129" s="28"/>
      <c r="H129" s="28"/>
      <c r="I129" s="28"/>
      <c r="J129" s="28"/>
      <c r="K129" s="28"/>
      <c r="L129" s="28"/>
      <c r="M129" s="28"/>
      <c r="N129" s="28"/>
      <c r="O129" s="28"/>
      <c r="P129" s="28"/>
      <c r="Q129" s="42"/>
      <c r="R129" s="24"/>
      <c r="S129" s="24"/>
      <c r="T129" s="24"/>
      <c r="U129" s="26"/>
      <c r="V129" s="28"/>
      <c r="W129" s="28"/>
      <c r="X129" s="28"/>
      <c r="Y129" s="28"/>
      <c r="Z129" s="28"/>
      <c r="AA129" s="28"/>
      <c r="AB129" s="28"/>
      <c r="AC129" s="28"/>
      <c r="AD129" s="28"/>
      <c r="AE129" s="28"/>
      <c r="AF129" s="28"/>
      <c r="AG129" s="28"/>
      <c r="AH129" s="28"/>
      <c r="AI129" s="28"/>
      <c r="AJ129" s="28"/>
      <c r="AK129" s="30"/>
      <c r="AL129" s="9" t="s">
        <v>404</v>
      </c>
      <c r="AM129" s="18">
        <f>SUM(Mobile!K29)</f>
        <v>9499</v>
      </c>
      <c r="AN129" s="19">
        <f>AM129/AM131</f>
        <v>0.36847821870514758</v>
      </c>
      <c r="AO129" s="17"/>
    </row>
    <row r="130" spans="1:41" ht="32.65" customHeight="1">
      <c r="A130" s="40"/>
      <c r="B130" s="24"/>
      <c r="C130" s="24"/>
      <c r="D130" s="24"/>
      <c r="E130" s="26"/>
      <c r="F130" s="28"/>
      <c r="G130" s="28"/>
      <c r="H130" s="28"/>
      <c r="I130" s="28"/>
      <c r="J130" s="28"/>
      <c r="K130" s="28"/>
      <c r="L130" s="28"/>
      <c r="M130" s="28"/>
      <c r="N130" s="28"/>
      <c r="O130" s="28"/>
      <c r="P130" s="28"/>
      <c r="Q130" s="30"/>
      <c r="R130" s="37" t="s">
        <v>405</v>
      </c>
      <c r="S130" s="37" t="s">
        <v>16</v>
      </c>
      <c r="T130" s="37" t="s">
        <v>17</v>
      </c>
      <c r="U130" s="17"/>
      <c r="V130" s="28"/>
      <c r="W130" s="28"/>
      <c r="X130" s="28"/>
      <c r="Y130" s="28"/>
      <c r="Z130" s="28"/>
      <c r="AA130" s="28"/>
      <c r="AB130" s="28"/>
      <c r="AC130" s="28"/>
      <c r="AD130" s="28"/>
      <c r="AE130" s="28"/>
      <c r="AF130" s="28"/>
      <c r="AG130" s="28"/>
      <c r="AH130" s="28"/>
      <c r="AI130" s="28"/>
      <c r="AJ130" s="28"/>
      <c r="AK130" s="30"/>
      <c r="AL130" s="13" t="s">
        <v>406</v>
      </c>
      <c r="AM130" s="14">
        <f>SUM(Mobile!K30)</f>
        <v>16280</v>
      </c>
      <c r="AN130" s="15">
        <f>AM130/AM131</f>
        <v>0.63152178129485237</v>
      </c>
      <c r="AO130" s="17"/>
    </row>
    <row r="131" spans="1:41" ht="20.65" customHeight="1">
      <c r="A131" s="40"/>
      <c r="B131" s="24"/>
      <c r="C131" s="24"/>
      <c r="D131" s="24"/>
      <c r="E131" s="26"/>
      <c r="F131" s="28"/>
      <c r="G131" s="28"/>
      <c r="H131" s="28"/>
      <c r="I131" s="28"/>
      <c r="J131" s="28"/>
      <c r="K131" s="28"/>
      <c r="L131" s="28"/>
      <c r="M131" s="28"/>
      <c r="N131" s="28"/>
      <c r="O131" s="28"/>
      <c r="P131" s="28"/>
      <c r="Q131" s="30"/>
      <c r="R131" s="9" t="s">
        <v>407</v>
      </c>
      <c r="S131" s="18">
        <f>SUM(Geneva!G12,Houston!G12)</f>
        <v>3291</v>
      </c>
      <c r="T131" s="19">
        <f>S131/S133</f>
        <v>0.33871963771099217</v>
      </c>
      <c r="U131" s="17"/>
      <c r="V131" s="28"/>
      <c r="W131" s="28"/>
      <c r="X131" s="28"/>
      <c r="Y131" s="28"/>
      <c r="Z131" s="28"/>
      <c r="AA131" s="28"/>
      <c r="AB131" s="28"/>
      <c r="AC131" s="28"/>
      <c r="AD131" s="28"/>
      <c r="AE131" s="28"/>
      <c r="AF131" s="28"/>
      <c r="AG131" s="28"/>
      <c r="AH131" s="28"/>
      <c r="AI131" s="28"/>
      <c r="AJ131" s="28"/>
      <c r="AK131" s="30"/>
      <c r="AL131" s="9" t="s">
        <v>50</v>
      </c>
      <c r="AM131" s="18">
        <f>SUM(AM129:AM130)</f>
        <v>25779</v>
      </c>
      <c r="AN131" s="19">
        <f>SUM(AN129:AN130)</f>
        <v>1</v>
      </c>
      <c r="AO131" s="17"/>
    </row>
    <row r="132" spans="1:41" ht="20.65" customHeight="1">
      <c r="A132" s="40"/>
      <c r="B132" s="24"/>
      <c r="C132" s="24"/>
      <c r="D132" s="24"/>
      <c r="E132" s="26"/>
      <c r="F132" s="28"/>
      <c r="G132" s="28"/>
      <c r="H132" s="28"/>
      <c r="I132" s="28"/>
      <c r="J132" s="28"/>
      <c r="K132" s="28"/>
      <c r="L132" s="28"/>
      <c r="M132" s="28"/>
      <c r="N132" s="28"/>
      <c r="O132" s="28"/>
      <c r="P132" s="28"/>
      <c r="Q132" s="30"/>
      <c r="R132" s="13" t="s">
        <v>408</v>
      </c>
      <c r="S132" s="14">
        <f>SUM(Geneva!G13,Houston!G13)</f>
        <v>6425</v>
      </c>
      <c r="T132" s="15">
        <f>S132/S133</f>
        <v>0.66128036228900777</v>
      </c>
      <c r="U132" s="17"/>
      <c r="V132" s="28"/>
      <c r="W132" s="28"/>
      <c r="X132" s="28"/>
      <c r="Y132" s="28"/>
      <c r="Z132" s="28"/>
      <c r="AA132" s="28"/>
      <c r="AB132" s="28"/>
      <c r="AC132" s="28"/>
      <c r="AD132" s="28"/>
      <c r="AE132" s="28"/>
      <c r="AF132" s="28"/>
      <c r="AG132" s="28"/>
      <c r="AH132" s="28"/>
      <c r="AI132" s="28"/>
      <c r="AJ132" s="28"/>
      <c r="AK132" s="28"/>
      <c r="AL132" s="29"/>
      <c r="AM132" s="29"/>
      <c r="AN132" s="29"/>
      <c r="AO132" s="28"/>
    </row>
    <row r="133" spans="1:41" ht="32.65" customHeight="1">
      <c r="A133" s="40"/>
      <c r="B133" s="24"/>
      <c r="C133" s="24"/>
      <c r="D133" s="24"/>
      <c r="E133" s="26"/>
      <c r="F133" s="28"/>
      <c r="G133" s="28"/>
      <c r="H133" s="28"/>
      <c r="I133" s="28"/>
      <c r="J133" s="28"/>
      <c r="K133" s="28"/>
      <c r="L133" s="28"/>
      <c r="M133" s="28"/>
      <c r="N133" s="28"/>
      <c r="O133" s="28"/>
      <c r="P133" s="28"/>
      <c r="Q133" s="30"/>
      <c r="R133" s="31" t="s">
        <v>50</v>
      </c>
      <c r="S133" s="32">
        <f>SUM(S131:S132)</f>
        <v>9716</v>
      </c>
      <c r="T133" s="33">
        <f>SUM(T131:T132)</f>
        <v>1</v>
      </c>
      <c r="U133" s="17"/>
      <c r="V133" s="28"/>
      <c r="W133" s="28"/>
      <c r="X133" s="28"/>
      <c r="Y133" s="28"/>
      <c r="Z133" s="28"/>
      <c r="AA133" s="28"/>
      <c r="AB133" s="28"/>
      <c r="AC133" s="28"/>
      <c r="AD133" s="28"/>
      <c r="AE133" s="28"/>
      <c r="AF133" s="28"/>
      <c r="AG133" s="28"/>
      <c r="AH133" s="28"/>
      <c r="AI133" s="28"/>
      <c r="AJ133" s="28"/>
      <c r="AK133" s="30"/>
      <c r="AL133" s="9" t="s">
        <v>409</v>
      </c>
      <c r="AM133" s="9" t="s">
        <v>16</v>
      </c>
      <c r="AN133" s="9" t="s">
        <v>17</v>
      </c>
      <c r="AO133" s="17"/>
    </row>
    <row r="134" spans="1:41" ht="20.65" customHeight="1">
      <c r="A134" s="40"/>
      <c r="B134" s="24"/>
      <c r="C134" s="24"/>
      <c r="D134" s="24"/>
      <c r="E134" s="26"/>
      <c r="F134" s="28"/>
      <c r="G134" s="28"/>
      <c r="H134" s="28"/>
      <c r="I134" s="28"/>
      <c r="J134" s="28"/>
      <c r="K134" s="28"/>
      <c r="L134" s="28"/>
      <c r="M134" s="28"/>
      <c r="N134" s="28"/>
      <c r="O134" s="28"/>
      <c r="P134" s="28"/>
      <c r="Q134" s="42"/>
      <c r="R134" s="44"/>
      <c r="S134" s="44"/>
      <c r="T134" s="44"/>
      <c r="U134" s="26"/>
      <c r="V134" s="28"/>
      <c r="W134" s="28"/>
      <c r="X134" s="28"/>
      <c r="Y134" s="28"/>
      <c r="Z134" s="28"/>
      <c r="AA134" s="28"/>
      <c r="AB134" s="28"/>
      <c r="AC134" s="28"/>
      <c r="AD134" s="28"/>
      <c r="AE134" s="28"/>
      <c r="AF134" s="28"/>
      <c r="AG134" s="28"/>
      <c r="AH134" s="28"/>
      <c r="AI134" s="28"/>
      <c r="AJ134" s="28"/>
      <c r="AK134" s="30"/>
      <c r="AL134" s="13" t="s">
        <v>410</v>
      </c>
      <c r="AM134" s="14">
        <f>SUM(Montgomery!K14)</f>
        <v>4719</v>
      </c>
      <c r="AN134" s="15">
        <f>AM134/AM136</f>
        <v>0.46959896507115134</v>
      </c>
      <c r="AO134" s="17"/>
    </row>
    <row r="135" spans="1:41" ht="20.65" customHeight="1">
      <c r="A135" s="40"/>
      <c r="B135" s="24"/>
      <c r="C135" s="24"/>
      <c r="D135" s="24"/>
      <c r="E135" s="26"/>
      <c r="F135" s="28"/>
      <c r="G135" s="28"/>
      <c r="H135" s="28"/>
      <c r="I135" s="28"/>
      <c r="J135" s="28"/>
      <c r="K135" s="28"/>
      <c r="L135" s="28"/>
      <c r="M135" s="28"/>
      <c r="N135" s="28"/>
      <c r="O135" s="28"/>
      <c r="P135" s="28"/>
      <c r="Q135" s="30"/>
      <c r="R135" s="9" t="s">
        <v>411</v>
      </c>
      <c r="S135" s="9" t="s">
        <v>16</v>
      </c>
      <c r="T135" s="9" t="s">
        <v>17</v>
      </c>
      <c r="U135" s="17"/>
      <c r="V135" s="28"/>
      <c r="W135" s="28"/>
      <c r="X135" s="28"/>
      <c r="Y135" s="28"/>
      <c r="Z135" s="28"/>
      <c r="AA135" s="28"/>
      <c r="AB135" s="28"/>
      <c r="AC135" s="28"/>
      <c r="AD135" s="28"/>
      <c r="AE135" s="28"/>
      <c r="AF135" s="28"/>
      <c r="AG135" s="28"/>
      <c r="AH135" s="28"/>
      <c r="AI135" s="28"/>
      <c r="AJ135" s="28"/>
      <c r="AK135" s="30"/>
      <c r="AL135" s="9" t="s">
        <v>412</v>
      </c>
      <c r="AM135" s="18">
        <f>SUM(Montgomery!K15)</f>
        <v>5330</v>
      </c>
      <c r="AN135" s="19">
        <f>AM135/AM136</f>
        <v>0.5304010349288486</v>
      </c>
      <c r="AO135" s="17"/>
    </row>
    <row r="136" spans="1:41" ht="20.65" customHeight="1">
      <c r="A136" s="40"/>
      <c r="B136" s="24"/>
      <c r="C136" s="24"/>
      <c r="D136" s="24"/>
      <c r="E136" s="26"/>
      <c r="F136" s="28"/>
      <c r="G136" s="28"/>
      <c r="H136" s="28"/>
      <c r="I136" s="28"/>
      <c r="J136" s="28"/>
      <c r="K136" s="28"/>
      <c r="L136" s="28"/>
      <c r="M136" s="28"/>
      <c r="N136" s="28"/>
      <c r="O136" s="28"/>
      <c r="P136" s="28"/>
      <c r="Q136" s="30"/>
      <c r="R136" s="13" t="s">
        <v>413</v>
      </c>
      <c r="S136" s="14">
        <f>SUM(Autauga!G17,Elmore!G22)</f>
        <v>1267</v>
      </c>
      <c r="T136" s="15">
        <f>S136/S139</f>
        <v>0.192993145468393</v>
      </c>
      <c r="U136" s="17"/>
      <c r="V136" s="28"/>
      <c r="W136" s="28"/>
      <c r="X136" s="28"/>
      <c r="Y136" s="28"/>
      <c r="Z136" s="28"/>
      <c r="AA136" s="28"/>
      <c r="AB136" s="28"/>
      <c r="AC136" s="28"/>
      <c r="AD136" s="28"/>
      <c r="AE136" s="28"/>
      <c r="AF136" s="28"/>
      <c r="AG136" s="28"/>
      <c r="AH136" s="28"/>
      <c r="AI136" s="28"/>
      <c r="AJ136" s="28"/>
      <c r="AK136" s="30"/>
      <c r="AL136" s="13" t="s">
        <v>50</v>
      </c>
      <c r="AM136" s="14">
        <f>SUM(AM134:AM135)</f>
        <v>10049</v>
      </c>
      <c r="AN136" s="15">
        <f>SUM(AN134:AN135)</f>
        <v>1</v>
      </c>
      <c r="AO136" s="17"/>
    </row>
    <row r="137" spans="1:41" ht="20.65" customHeight="1">
      <c r="A137" s="40"/>
      <c r="B137" s="24"/>
      <c r="C137" s="24"/>
      <c r="D137" s="24"/>
      <c r="E137" s="26"/>
      <c r="F137" s="28"/>
      <c r="G137" s="28"/>
      <c r="H137" s="28"/>
      <c r="I137" s="28"/>
      <c r="J137" s="28"/>
      <c r="K137" s="28"/>
      <c r="L137" s="28"/>
      <c r="M137" s="28"/>
      <c r="N137" s="28"/>
      <c r="O137" s="28"/>
      <c r="P137" s="28"/>
      <c r="Q137" s="30"/>
      <c r="R137" s="9" t="s">
        <v>414</v>
      </c>
      <c r="S137" s="18">
        <f>SUM(Autauga!G18,Elmore!G23)</f>
        <v>2350</v>
      </c>
      <c r="T137" s="19">
        <f>S137/S139</f>
        <v>0.35795887281035799</v>
      </c>
      <c r="U137" s="17"/>
      <c r="V137" s="28"/>
      <c r="W137" s="28"/>
      <c r="X137" s="28"/>
      <c r="Y137" s="28"/>
      <c r="Z137" s="28"/>
      <c r="AA137" s="28"/>
      <c r="AB137" s="28"/>
      <c r="AC137" s="28"/>
      <c r="AD137" s="28"/>
      <c r="AE137" s="28"/>
      <c r="AF137" s="28"/>
      <c r="AG137" s="28"/>
      <c r="AH137" s="28"/>
      <c r="AI137" s="28"/>
      <c r="AJ137" s="28"/>
      <c r="AK137" s="28"/>
      <c r="AL137" s="29"/>
      <c r="AM137" s="29"/>
      <c r="AN137" s="29"/>
      <c r="AO137" s="28"/>
    </row>
    <row r="138" spans="1:41" ht="32.65" customHeight="1">
      <c r="A138" s="40"/>
      <c r="B138" s="24"/>
      <c r="C138" s="24"/>
      <c r="D138" s="24"/>
      <c r="E138" s="26"/>
      <c r="F138" s="28"/>
      <c r="G138" s="28"/>
      <c r="H138" s="28"/>
      <c r="I138" s="28"/>
      <c r="J138" s="28"/>
      <c r="K138" s="28"/>
      <c r="L138" s="28"/>
      <c r="M138" s="28"/>
      <c r="N138" s="28"/>
      <c r="O138" s="28"/>
      <c r="P138" s="28"/>
      <c r="Q138" s="30"/>
      <c r="R138" s="13" t="s">
        <v>415</v>
      </c>
      <c r="S138" s="14">
        <f>SUM(Autauga!G19,Elmore!G24)</f>
        <v>2948</v>
      </c>
      <c r="T138" s="15">
        <f>S138/S139</f>
        <v>0.44904798172124905</v>
      </c>
      <c r="U138" s="17"/>
      <c r="V138" s="28"/>
      <c r="W138" s="28"/>
      <c r="X138" s="28"/>
      <c r="Y138" s="28"/>
      <c r="Z138" s="28"/>
      <c r="AA138" s="28"/>
      <c r="AB138" s="28"/>
      <c r="AC138" s="28"/>
      <c r="AD138" s="28"/>
      <c r="AE138" s="28"/>
      <c r="AF138" s="28"/>
      <c r="AG138" s="28"/>
      <c r="AH138" s="28"/>
      <c r="AI138" s="28"/>
      <c r="AJ138" s="28"/>
      <c r="AK138" s="30"/>
      <c r="AL138" s="13" t="s">
        <v>416</v>
      </c>
      <c r="AM138" s="13" t="s">
        <v>16</v>
      </c>
      <c r="AN138" s="13" t="s">
        <v>17</v>
      </c>
      <c r="AO138" s="17"/>
    </row>
    <row r="139" spans="1:41" ht="20.65" customHeight="1">
      <c r="A139" s="40"/>
      <c r="B139" s="24"/>
      <c r="C139" s="24"/>
      <c r="D139" s="24"/>
      <c r="E139" s="26"/>
      <c r="F139" s="28"/>
      <c r="G139" s="28"/>
      <c r="H139" s="28"/>
      <c r="I139" s="28"/>
      <c r="J139" s="28"/>
      <c r="K139" s="28"/>
      <c r="L139" s="28"/>
      <c r="M139" s="28"/>
      <c r="N139" s="28"/>
      <c r="O139" s="28"/>
      <c r="P139" s="28"/>
      <c r="Q139" s="30"/>
      <c r="R139" s="9" t="s">
        <v>50</v>
      </c>
      <c r="S139" s="18">
        <f>SUM(S136:S138)</f>
        <v>6565</v>
      </c>
      <c r="T139" s="19">
        <f>SUM(T136:T138)</f>
        <v>1</v>
      </c>
      <c r="U139" s="17"/>
      <c r="V139" s="28"/>
      <c r="W139" s="28"/>
      <c r="X139" s="28"/>
      <c r="Y139" s="28"/>
      <c r="Z139" s="28"/>
      <c r="AA139" s="28"/>
      <c r="AB139" s="28"/>
      <c r="AC139" s="28"/>
      <c r="AD139" s="28"/>
      <c r="AE139" s="28"/>
      <c r="AF139" s="28"/>
      <c r="AG139" s="28"/>
      <c r="AH139" s="28"/>
      <c r="AI139" s="28"/>
      <c r="AJ139" s="28"/>
      <c r="AK139" s="30"/>
      <c r="AL139" s="9" t="s">
        <v>417</v>
      </c>
      <c r="AM139" s="18">
        <f>SUM(Montgomery!K19)</f>
        <v>5431</v>
      </c>
      <c r="AN139" s="19">
        <f>AM139/AM141</f>
        <v>0.53889660646953763</v>
      </c>
      <c r="AO139" s="17"/>
    </row>
    <row r="140" spans="1:41" ht="32.65" customHeight="1">
      <c r="A140" s="40"/>
      <c r="B140" s="24"/>
      <c r="C140" s="24"/>
      <c r="D140" s="24"/>
      <c r="E140" s="26"/>
      <c r="F140" s="28"/>
      <c r="G140" s="28"/>
      <c r="H140" s="28"/>
      <c r="I140" s="28"/>
      <c r="J140" s="28"/>
      <c r="K140" s="28"/>
      <c r="L140" s="28"/>
      <c r="M140" s="28"/>
      <c r="N140" s="28"/>
      <c r="O140" s="28"/>
      <c r="P140" s="28"/>
      <c r="Q140" s="28"/>
      <c r="R140" s="29"/>
      <c r="S140" s="29"/>
      <c r="T140" s="29"/>
      <c r="U140" s="28"/>
      <c r="V140" s="28"/>
      <c r="W140" s="28"/>
      <c r="X140" s="28"/>
      <c r="Y140" s="28"/>
      <c r="Z140" s="28"/>
      <c r="AA140" s="28"/>
      <c r="AB140" s="28"/>
      <c r="AC140" s="28"/>
      <c r="AD140" s="28"/>
      <c r="AE140" s="28"/>
      <c r="AF140" s="28"/>
      <c r="AG140" s="28"/>
      <c r="AH140" s="28"/>
      <c r="AI140" s="28"/>
      <c r="AJ140" s="28"/>
      <c r="AK140" s="30"/>
      <c r="AL140" s="13" t="s">
        <v>418</v>
      </c>
      <c r="AM140" s="14">
        <f>SUM(Montgomery!K20)</f>
        <v>4647</v>
      </c>
      <c r="AN140" s="15">
        <f>AM140/AM141</f>
        <v>0.46110339353046237</v>
      </c>
      <c r="AO140" s="17"/>
    </row>
    <row r="141" spans="1:41" ht="20.65" customHeight="1">
      <c r="A141" s="40"/>
      <c r="B141" s="24"/>
      <c r="C141" s="24"/>
      <c r="D141" s="24"/>
      <c r="E141" s="26"/>
      <c r="F141" s="28"/>
      <c r="G141" s="28"/>
      <c r="H141" s="28"/>
      <c r="I141" s="28"/>
      <c r="J141" s="28"/>
      <c r="K141" s="28"/>
      <c r="L141" s="28"/>
      <c r="M141" s="28"/>
      <c r="N141" s="28"/>
      <c r="O141" s="28"/>
      <c r="P141" s="28"/>
      <c r="Q141" s="30"/>
      <c r="R141" s="9" t="s">
        <v>419</v>
      </c>
      <c r="S141" s="9" t="s">
        <v>16</v>
      </c>
      <c r="T141" s="9" t="s">
        <v>17</v>
      </c>
      <c r="U141" s="17"/>
      <c r="V141" s="28"/>
      <c r="W141" s="28"/>
      <c r="X141" s="28"/>
      <c r="Y141" s="28"/>
      <c r="Z141" s="28"/>
      <c r="AA141" s="28"/>
      <c r="AB141" s="28"/>
      <c r="AC141" s="28"/>
      <c r="AD141" s="28"/>
      <c r="AE141" s="28"/>
      <c r="AF141" s="28"/>
      <c r="AG141" s="28"/>
      <c r="AH141" s="28"/>
      <c r="AI141" s="28"/>
      <c r="AJ141" s="28"/>
      <c r="AK141" s="30"/>
      <c r="AL141" s="9" t="s">
        <v>50</v>
      </c>
      <c r="AM141" s="18">
        <f>SUM(AM139:AM140)</f>
        <v>10078</v>
      </c>
      <c r="AN141" s="19">
        <f>SUM(AN139:AN140)</f>
        <v>1</v>
      </c>
      <c r="AO141" s="17"/>
    </row>
    <row r="142" spans="1:41" ht="20.65" customHeight="1">
      <c r="A142" s="40"/>
      <c r="B142" s="24"/>
      <c r="C142" s="24"/>
      <c r="D142" s="24"/>
      <c r="E142" s="26"/>
      <c r="F142" s="28"/>
      <c r="G142" s="28"/>
      <c r="H142" s="28"/>
      <c r="I142" s="28"/>
      <c r="J142" s="28"/>
      <c r="K142" s="28"/>
      <c r="L142" s="28"/>
      <c r="M142" s="28"/>
      <c r="N142" s="28"/>
      <c r="O142" s="28"/>
      <c r="P142" s="28"/>
      <c r="Q142" s="30"/>
      <c r="R142" s="13" t="s">
        <v>420</v>
      </c>
      <c r="S142" s="14">
        <f>SUM(Dale!G12,Pike!G12)</f>
        <v>4282</v>
      </c>
      <c r="T142" s="15">
        <f>S142/S144</f>
        <v>0.67731730465042705</v>
      </c>
      <c r="U142" s="17"/>
      <c r="V142" s="28"/>
      <c r="W142" s="28"/>
      <c r="X142" s="28"/>
      <c r="Y142" s="28"/>
      <c r="Z142" s="28"/>
      <c r="AA142" s="28"/>
      <c r="AB142" s="28"/>
      <c r="AC142" s="28"/>
      <c r="AD142" s="28"/>
      <c r="AE142" s="28"/>
      <c r="AF142" s="28"/>
      <c r="AG142" s="28"/>
      <c r="AH142" s="28"/>
      <c r="AI142" s="28"/>
      <c r="AJ142" s="28"/>
      <c r="AK142" s="28"/>
      <c r="AL142" s="29"/>
      <c r="AM142" s="29"/>
      <c r="AN142" s="29"/>
      <c r="AO142" s="28"/>
    </row>
    <row r="143" spans="1:41" ht="32.65" customHeight="1">
      <c r="A143" s="40"/>
      <c r="B143" s="24"/>
      <c r="C143" s="24"/>
      <c r="D143" s="24"/>
      <c r="E143" s="26"/>
      <c r="F143" s="28"/>
      <c r="G143" s="28"/>
      <c r="H143" s="28"/>
      <c r="I143" s="28"/>
      <c r="J143" s="28"/>
      <c r="K143" s="28"/>
      <c r="L143" s="28"/>
      <c r="M143" s="28"/>
      <c r="N143" s="28"/>
      <c r="O143" s="28"/>
      <c r="P143" s="28"/>
      <c r="Q143" s="30"/>
      <c r="R143" s="9" t="s">
        <v>421</v>
      </c>
      <c r="S143" s="18">
        <f>SUM(Dale!G13,Pike!G13)</f>
        <v>2040</v>
      </c>
      <c r="T143" s="19">
        <f>S143/S144</f>
        <v>0.32268269534957295</v>
      </c>
      <c r="U143" s="17"/>
      <c r="V143" s="28"/>
      <c r="W143" s="28"/>
      <c r="X143" s="28"/>
      <c r="Y143" s="28"/>
      <c r="Z143" s="28"/>
      <c r="AA143" s="28"/>
      <c r="AB143" s="28"/>
      <c r="AC143" s="28"/>
      <c r="AD143" s="28"/>
      <c r="AE143" s="28"/>
      <c r="AF143" s="28"/>
      <c r="AG143" s="28"/>
      <c r="AH143" s="28"/>
      <c r="AI143" s="28"/>
      <c r="AJ143" s="28"/>
      <c r="AK143" s="30"/>
      <c r="AL143" s="9" t="s">
        <v>422</v>
      </c>
      <c r="AM143" s="9" t="s">
        <v>16</v>
      </c>
      <c r="AN143" s="9" t="s">
        <v>17</v>
      </c>
      <c r="AO143" s="17"/>
    </row>
    <row r="144" spans="1:41" ht="20.65" customHeight="1">
      <c r="A144" s="40"/>
      <c r="B144" s="24"/>
      <c r="C144" s="24"/>
      <c r="D144" s="24"/>
      <c r="E144" s="26"/>
      <c r="F144" s="28"/>
      <c r="G144" s="28"/>
      <c r="H144" s="28"/>
      <c r="I144" s="28"/>
      <c r="J144" s="28"/>
      <c r="K144" s="28"/>
      <c r="L144" s="28"/>
      <c r="M144" s="28"/>
      <c r="N144" s="28"/>
      <c r="O144" s="28"/>
      <c r="P144" s="28"/>
      <c r="Q144" s="30"/>
      <c r="R144" s="20" t="s">
        <v>50</v>
      </c>
      <c r="S144" s="21">
        <f>SUM(S142:S143)</f>
        <v>6322</v>
      </c>
      <c r="T144" s="22">
        <f>SUM(T142:T143)</f>
        <v>1</v>
      </c>
      <c r="U144" s="17"/>
      <c r="V144" s="28"/>
      <c r="W144" s="28"/>
      <c r="X144" s="28"/>
      <c r="Y144" s="28"/>
      <c r="Z144" s="28"/>
      <c r="AA144" s="28"/>
      <c r="AB144" s="28"/>
      <c r="AC144" s="28"/>
      <c r="AD144" s="28"/>
      <c r="AE144" s="28"/>
      <c r="AF144" s="28"/>
      <c r="AG144" s="28"/>
      <c r="AH144" s="28"/>
      <c r="AI144" s="28"/>
      <c r="AJ144" s="28"/>
      <c r="AK144" s="30"/>
      <c r="AL144" s="13" t="s">
        <v>423</v>
      </c>
      <c r="AM144" s="14">
        <f>SUM(Montgomery!K24)</f>
        <v>5561</v>
      </c>
      <c r="AN144" s="15">
        <f>AM144/AM146</f>
        <v>0.54573110893032384</v>
      </c>
      <c r="AO144" s="17"/>
    </row>
    <row r="145" spans="1:41" ht="20.65" customHeight="1">
      <c r="A145" s="40"/>
      <c r="B145" s="24"/>
      <c r="C145" s="24"/>
      <c r="D145" s="24"/>
      <c r="E145" s="26"/>
      <c r="F145" s="28"/>
      <c r="G145" s="28"/>
      <c r="H145" s="28"/>
      <c r="I145" s="28"/>
      <c r="J145" s="28"/>
      <c r="K145" s="28"/>
      <c r="L145" s="28"/>
      <c r="M145" s="28"/>
      <c r="N145" s="28"/>
      <c r="O145" s="28"/>
      <c r="P145" s="28"/>
      <c r="Q145" s="42"/>
      <c r="R145" s="24"/>
      <c r="S145" s="24"/>
      <c r="T145" s="24"/>
      <c r="U145" s="26"/>
      <c r="V145" s="28"/>
      <c r="W145" s="28"/>
      <c r="X145" s="28"/>
      <c r="Y145" s="28"/>
      <c r="Z145" s="28"/>
      <c r="AA145" s="28"/>
      <c r="AB145" s="28"/>
      <c r="AC145" s="28"/>
      <c r="AD145" s="28"/>
      <c r="AE145" s="28"/>
      <c r="AF145" s="28"/>
      <c r="AG145" s="28"/>
      <c r="AH145" s="28"/>
      <c r="AI145" s="28"/>
      <c r="AJ145" s="28"/>
      <c r="AK145" s="30"/>
      <c r="AL145" s="9" t="s">
        <v>424</v>
      </c>
      <c r="AM145" s="18">
        <f>SUM(Montgomery!K25)</f>
        <v>4629</v>
      </c>
      <c r="AN145" s="19">
        <f>AM145/AM146</f>
        <v>0.45426889106967616</v>
      </c>
      <c r="AO145" s="17"/>
    </row>
    <row r="146" spans="1:41" ht="20.65" customHeight="1">
      <c r="A146" s="40"/>
      <c r="B146" s="24"/>
      <c r="C146" s="24"/>
      <c r="D146" s="24"/>
      <c r="E146" s="26"/>
      <c r="F146" s="28"/>
      <c r="G146" s="28"/>
      <c r="H146" s="28"/>
      <c r="I146" s="28"/>
      <c r="J146" s="28"/>
      <c r="K146" s="28"/>
      <c r="L146" s="28"/>
      <c r="M146" s="28"/>
      <c r="N146" s="28"/>
      <c r="O146" s="28"/>
      <c r="P146" s="28"/>
      <c r="Q146" s="30"/>
      <c r="R146" s="37" t="s">
        <v>425</v>
      </c>
      <c r="S146" s="37" t="s">
        <v>16</v>
      </c>
      <c r="T146" s="37" t="s">
        <v>17</v>
      </c>
      <c r="U146" s="17"/>
      <c r="V146" s="28"/>
      <c r="W146" s="28"/>
      <c r="X146" s="28"/>
      <c r="Y146" s="28"/>
      <c r="Z146" s="28"/>
      <c r="AA146" s="28"/>
      <c r="AB146" s="28"/>
      <c r="AC146" s="28"/>
      <c r="AD146" s="28"/>
      <c r="AE146" s="28"/>
      <c r="AF146" s="28"/>
      <c r="AG146" s="28"/>
      <c r="AH146" s="28"/>
      <c r="AI146" s="28"/>
      <c r="AJ146" s="28"/>
      <c r="AK146" s="30"/>
      <c r="AL146" s="13" t="s">
        <v>50</v>
      </c>
      <c r="AM146" s="14">
        <f>SUM(AM144:AM145)</f>
        <v>10190</v>
      </c>
      <c r="AN146" s="15">
        <f>SUM(AN144:AN145)</f>
        <v>1</v>
      </c>
      <c r="AO146" s="17"/>
    </row>
    <row r="147" spans="1:41" ht="20.65" customHeight="1">
      <c r="A147" s="40"/>
      <c r="B147" s="24"/>
      <c r="C147" s="24"/>
      <c r="D147" s="24"/>
      <c r="E147" s="26"/>
      <c r="F147" s="28"/>
      <c r="G147" s="28"/>
      <c r="H147" s="28"/>
      <c r="I147" s="28"/>
      <c r="J147" s="28"/>
      <c r="K147" s="28"/>
      <c r="L147" s="28"/>
      <c r="M147" s="28"/>
      <c r="N147" s="28"/>
      <c r="O147" s="28"/>
      <c r="P147" s="28"/>
      <c r="Q147" s="30"/>
      <c r="R147" s="9" t="s">
        <v>426</v>
      </c>
      <c r="S147" s="18">
        <f>SUM(Coffee!G12)</f>
        <v>3490</v>
      </c>
      <c r="T147" s="19">
        <f>S147/S150</f>
        <v>0.45740498034076016</v>
      </c>
      <c r="U147" s="17"/>
      <c r="V147" s="28"/>
      <c r="W147" s="28"/>
      <c r="X147" s="28"/>
      <c r="Y147" s="28"/>
      <c r="Z147" s="28"/>
      <c r="AA147" s="28"/>
      <c r="AB147" s="28"/>
      <c r="AC147" s="28"/>
      <c r="AD147" s="28"/>
      <c r="AE147" s="28"/>
      <c r="AF147" s="28"/>
      <c r="AG147" s="28"/>
      <c r="AH147" s="28"/>
      <c r="AI147" s="28"/>
      <c r="AJ147" s="28"/>
      <c r="AK147" s="28"/>
      <c r="AL147" s="29"/>
      <c r="AM147" s="29"/>
      <c r="AN147" s="29"/>
      <c r="AO147" s="28"/>
    </row>
    <row r="148" spans="1:41" ht="32.65" customHeight="1">
      <c r="A148" s="40"/>
      <c r="B148" s="24"/>
      <c r="C148" s="24"/>
      <c r="D148" s="24"/>
      <c r="E148" s="26"/>
      <c r="F148" s="28"/>
      <c r="G148" s="28"/>
      <c r="H148" s="28"/>
      <c r="I148" s="28"/>
      <c r="J148" s="28"/>
      <c r="K148" s="28"/>
      <c r="L148" s="28"/>
      <c r="M148" s="28"/>
      <c r="N148" s="28"/>
      <c r="O148" s="28"/>
      <c r="P148" s="28"/>
      <c r="Q148" s="30"/>
      <c r="R148" s="13" t="s">
        <v>427</v>
      </c>
      <c r="S148" s="14">
        <f>SUM(Coffee!G13)</f>
        <v>2295</v>
      </c>
      <c r="T148" s="15">
        <f>S148/S150</f>
        <v>0.30078636959370902</v>
      </c>
      <c r="U148" s="17"/>
      <c r="V148" s="28"/>
      <c r="W148" s="28"/>
      <c r="X148" s="28"/>
      <c r="Y148" s="28"/>
      <c r="Z148" s="28"/>
      <c r="AA148" s="28"/>
      <c r="AB148" s="28"/>
      <c r="AC148" s="28"/>
      <c r="AD148" s="28"/>
      <c r="AE148" s="28"/>
      <c r="AF148" s="28"/>
      <c r="AG148" s="28"/>
      <c r="AH148" s="28"/>
      <c r="AI148" s="28"/>
      <c r="AJ148" s="28"/>
      <c r="AK148" s="30"/>
      <c r="AL148" s="13" t="s">
        <v>428</v>
      </c>
      <c r="AM148" s="13" t="s">
        <v>16</v>
      </c>
      <c r="AN148" s="13" t="s">
        <v>17</v>
      </c>
      <c r="AO148" s="17"/>
    </row>
    <row r="149" spans="1:41" ht="20.65" customHeight="1">
      <c r="A149" s="40"/>
      <c r="B149" s="24"/>
      <c r="C149" s="24"/>
      <c r="D149" s="24"/>
      <c r="E149" s="26"/>
      <c r="F149" s="28"/>
      <c r="G149" s="28"/>
      <c r="H149" s="28"/>
      <c r="I149" s="28"/>
      <c r="J149" s="28"/>
      <c r="K149" s="28"/>
      <c r="L149" s="28"/>
      <c r="M149" s="28"/>
      <c r="N149" s="28"/>
      <c r="O149" s="28"/>
      <c r="P149" s="28"/>
      <c r="Q149" s="30"/>
      <c r="R149" s="9" t="s">
        <v>429</v>
      </c>
      <c r="S149" s="18">
        <f>SUM(Coffee!G14)</f>
        <v>1845</v>
      </c>
      <c r="T149" s="19">
        <f>S149/S150</f>
        <v>0.24180865006553079</v>
      </c>
      <c r="U149" s="17"/>
      <c r="V149" s="28"/>
      <c r="W149" s="28"/>
      <c r="X149" s="28"/>
      <c r="Y149" s="28"/>
      <c r="Z149" s="28"/>
      <c r="AA149" s="28"/>
      <c r="AB149" s="28"/>
      <c r="AC149" s="28"/>
      <c r="AD149" s="28"/>
      <c r="AE149" s="28"/>
      <c r="AF149" s="28"/>
      <c r="AG149" s="28"/>
      <c r="AH149" s="28"/>
      <c r="AI149" s="28"/>
      <c r="AJ149" s="28"/>
      <c r="AK149" s="30"/>
      <c r="AL149" s="9" t="s">
        <v>430</v>
      </c>
      <c r="AM149" s="43">
        <f>SUM(Morgan!K28)</f>
        <v>5927</v>
      </c>
      <c r="AN149" s="19">
        <f>AM149/AM151</f>
        <v>0.43542462533059068</v>
      </c>
      <c r="AO149" s="17"/>
    </row>
    <row r="150" spans="1:41" ht="20.65" customHeight="1">
      <c r="A150" s="40"/>
      <c r="B150" s="24"/>
      <c r="C150" s="24"/>
      <c r="D150" s="24"/>
      <c r="E150" s="26"/>
      <c r="F150" s="28"/>
      <c r="G150" s="28"/>
      <c r="H150" s="28"/>
      <c r="I150" s="28"/>
      <c r="J150" s="28"/>
      <c r="K150" s="28"/>
      <c r="L150" s="28"/>
      <c r="M150" s="28"/>
      <c r="N150" s="28"/>
      <c r="O150" s="28"/>
      <c r="P150" s="28"/>
      <c r="Q150" s="30"/>
      <c r="R150" s="13" t="s">
        <v>50</v>
      </c>
      <c r="S150" s="14">
        <f>SUM(S147:S149)</f>
        <v>7630</v>
      </c>
      <c r="T150" s="15">
        <f>SUM(T147:T149)</f>
        <v>1</v>
      </c>
      <c r="U150" s="17"/>
      <c r="V150" s="28"/>
      <c r="W150" s="28"/>
      <c r="X150" s="28"/>
      <c r="Y150" s="28"/>
      <c r="Z150" s="28"/>
      <c r="AA150" s="28"/>
      <c r="AB150" s="28"/>
      <c r="AC150" s="28"/>
      <c r="AD150" s="28"/>
      <c r="AE150" s="28"/>
      <c r="AF150" s="28"/>
      <c r="AG150" s="28"/>
      <c r="AH150" s="28"/>
      <c r="AI150" s="28"/>
      <c r="AJ150" s="28"/>
      <c r="AK150" s="30"/>
      <c r="AL150" s="13" t="s">
        <v>431</v>
      </c>
      <c r="AM150" s="41">
        <f>SUM(Morgan!K29)</f>
        <v>7685</v>
      </c>
      <c r="AN150" s="15">
        <f>AM150/AM151</f>
        <v>0.56457537466940932</v>
      </c>
      <c r="AO150" s="17"/>
    </row>
    <row r="151" spans="1:41" ht="20.65" customHeight="1">
      <c r="A151" s="40"/>
      <c r="B151" s="24"/>
      <c r="C151" s="24"/>
      <c r="D151" s="24"/>
      <c r="E151" s="26"/>
      <c r="F151" s="28"/>
      <c r="G151" s="28"/>
      <c r="H151" s="28"/>
      <c r="I151" s="28"/>
      <c r="J151" s="28"/>
      <c r="K151" s="28"/>
      <c r="L151" s="28"/>
      <c r="M151" s="28"/>
      <c r="N151" s="28"/>
      <c r="O151" s="28"/>
      <c r="P151" s="28"/>
      <c r="Q151" s="28"/>
      <c r="R151" s="29"/>
      <c r="S151" s="29"/>
      <c r="T151" s="29"/>
      <c r="U151" s="28"/>
      <c r="V151" s="28"/>
      <c r="W151" s="28"/>
      <c r="X151" s="28"/>
      <c r="Y151" s="28"/>
      <c r="Z151" s="28"/>
      <c r="AA151" s="28"/>
      <c r="AB151" s="28"/>
      <c r="AC151" s="28"/>
      <c r="AD151" s="28"/>
      <c r="AE151" s="28"/>
      <c r="AF151" s="28"/>
      <c r="AG151" s="28"/>
      <c r="AH151" s="28"/>
      <c r="AI151" s="28"/>
      <c r="AJ151" s="28"/>
      <c r="AK151" s="30"/>
      <c r="AL151" s="9" t="s">
        <v>50</v>
      </c>
      <c r="AM151" s="18">
        <f>SUM(AM149:AM150)</f>
        <v>13612</v>
      </c>
      <c r="AN151" s="19">
        <f>SUM(AN149:AN150)</f>
        <v>1</v>
      </c>
      <c r="AO151" s="17"/>
    </row>
    <row r="152" spans="1:41" ht="20.65" customHeight="1">
      <c r="A152" s="40"/>
      <c r="B152" s="24"/>
      <c r="C152" s="24"/>
      <c r="D152" s="24"/>
      <c r="E152" s="26"/>
      <c r="F152" s="28"/>
      <c r="G152" s="28"/>
      <c r="H152" s="28"/>
      <c r="I152" s="28"/>
      <c r="J152" s="28"/>
      <c r="K152" s="28"/>
      <c r="L152" s="28"/>
      <c r="M152" s="28"/>
      <c r="N152" s="28"/>
      <c r="O152" s="28"/>
      <c r="P152" s="28"/>
      <c r="Q152" s="30"/>
      <c r="R152" s="13" t="s">
        <v>432</v>
      </c>
      <c r="S152" s="13" t="s">
        <v>16</v>
      </c>
      <c r="T152" s="13" t="s">
        <v>17</v>
      </c>
      <c r="U152" s="17"/>
      <c r="V152" s="28"/>
      <c r="W152" s="28"/>
      <c r="X152" s="28"/>
      <c r="Y152" s="28"/>
      <c r="Z152" s="28"/>
      <c r="AA152" s="28"/>
      <c r="AB152" s="28"/>
      <c r="AC152" s="28"/>
      <c r="AD152" s="28"/>
      <c r="AE152" s="28"/>
      <c r="AF152" s="28"/>
      <c r="AG152" s="28"/>
      <c r="AH152" s="28"/>
      <c r="AI152" s="28"/>
      <c r="AJ152" s="28"/>
      <c r="AK152" s="28"/>
      <c r="AL152" s="29"/>
      <c r="AM152" s="29"/>
      <c r="AN152" s="29"/>
      <c r="AO152" s="28"/>
    </row>
    <row r="153" spans="1:41" ht="32.65" customHeight="1">
      <c r="A153" s="40"/>
      <c r="B153" s="24"/>
      <c r="C153" s="24"/>
      <c r="D153" s="24"/>
      <c r="E153" s="26"/>
      <c r="F153" s="28"/>
      <c r="G153" s="28"/>
      <c r="H153" s="28"/>
      <c r="I153" s="28"/>
      <c r="J153" s="28"/>
      <c r="K153" s="28"/>
      <c r="L153" s="28"/>
      <c r="M153" s="28"/>
      <c r="N153" s="28"/>
      <c r="O153" s="28"/>
      <c r="P153" s="28"/>
      <c r="Q153" s="30"/>
      <c r="R153" s="9" t="s">
        <v>433</v>
      </c>
      <c r="S153" s="18">
        <f>SUM(Mobile!G9)</f>
        <v>2810</v>
      </c>
      <c r="T153" s="19">
        <f>S153/S156</f>
        <v>0.44119956037054481</v>
      </c>
      <c r="U153" s="17"/>
      <c r="V153" s="28"/>
      <c r="W153" s="28"/>
      <c r="X153" s="28"/>
      <c r="Y153" s="28"/>
      <c r="Z153" s="28"/>
      <c r="AA153" s="28"/>
      <c r="AB153" s="28"/>
      <c r="AC153" s="28"/>
      <c r="AD153" s="28"/>
      <c r="AE153" s="28"/>
      <c r="AF153" s="28"/>
      <c r="AG153" s="28"/>
      <c r="AH153" s="28"/>
      <c r="AI153" s="28"/>
      <c r="AJ153" s="28"/>
      <c r="AK153" s="30"/>
      <c r="AL153" s="9" t="s">
        <v>434</v>
      </c>
      <c r="AM153" s="9" t="s">
        <v>16</v>
      </c>
      <c r="AN153" s="9" t="s">
        <v>17</v>
      </c>
      <c r="AO153" s="17"/>
    </row>
    <row r="154" spans="1:41" ht="20.65" customHeight="1">
      <c r="A154" s="40"/>
      <c r="B154" s="24"/>
      <c r="C154" s="24"/>
      <c r="D154" s="24"/>
      <c r="E154" s="26"/>
      <c r="F154" s="28"/>
      <c r="G154" s="28"/>
      <c r="H154" s="28"/>
      <c r="I154" s="28"/>
      <c r="J154" s="28"/>
      <c r="K154" s="28"/>
      <c r="L154" s="28"/>
      <c r="M154" s="28"/>
      <c r="N154" s="28"/>
      <c r="O154" s="28"/>
      <c r="P154" s="28"/>
      <c r="Q154" s="30"/>
      <c r="R154" s="13" t="s">
        <v>435</v>
      </c>
      <c r="S154" s="41">
        <f>SUM(Mobile!G10)</f>
        <v>453</v>
      </c>
      <c r="T154" s="15">
        <f>S154/S156</f>
        <v>7.1125765426283558E-2</v>
      </c>
      <c r="U154" s="17"/>
      <c r="V154" s="28"/>
      <c r="W154" s="28"/>
      <c r="X154" s="28"/>
      <c r="Y154" s="28"/>
      <c r="Z154" s="28"/>
      <c r="AA154" s="28"/>
      <c r="AB154" s="28"/>
      <c r="AC154" s="28"/>
      <c r="AD154" s="28"/>
      <c r="AE154" s="28"/>
      <c r="AF154" s="28"/>
      <c r="AG154" s="28"/>
      <c r="AH154" s="28"/>
      <c r="AI154" s="28"/>
      <c r="AJ154" s="28"/>
      <c r="AK154" s="30"/>
      <c r="AL154" s="13" t="s">
        <v>436</v>
      </c>
      <c r="AM154" s="14">
        <f>SUM(Shelby!O4)</f>
        <v>12664</v>
      </c>
      <c r="AN154" s="15">
        <f>AM154/AM156</f>
        <v>0.53147557495383579</v>
      </c>
      <c r="AO154" s="17"/>
    </row>
    <row r="155" spans="1:41" ht="20.65" customHeight="1">
      <c r="A155" s="40"/>
      <c r="B155" s="24"/>
      <c r="C155" s="24"/>
      <c r="D155" s="24"/>
      <c r="E155" s="26"/>
      <c r="F155" s="28"/>
      <c r="G155" s="28"/>
      <c r="H155" s="28"/>
      <c r="I155" s="28"/>
      <c r="J155" s="28"/>
      <c r="K155" s="28"/>
      <c r="L155" s="28"/>
      <c r="M155" s="28"/>
      <c r="N155" s="28"/>
      <c r="O155" s="28"/>
      <c r="P155" s="28"/>
      <c r="Q155" s="30"/>
      <c r="R155" s="9" t="s">
        <v>437</v>
      </c>
      <c r="S155" s="18">
        <f>SUM(Mobile!G11)</f>
        <v>3106</v>
      </c>
      <c r="T155" s="19">
        <f>S155/S156</f>
        <v>0.48767467420317162</v>
      </c>
      <c r="U155" s="17"/>
      <c r="V155" s="28"/>
      <c r="W155" s="28"/>
      <c r="X155" s="28"/>
      <c r="Y155" s="28"/>
      <c r="Z155" s="28"/>
      <c r="AA155" s="28"/>
      <c r="AB155" s="28"/>
      <c r="AC155" s="28"/>
      <c r="AD155" s="28"/>
      <c r="AE155" s="28"/>
      <c r="AF155" s="28"/>
      <c r="AG155" s="28"/>
      <c r="AH155" s="28"/>
      <c r="AI155" s="28"/>
      <c r="AJ155" s="28"/>
      <c r="AK155" s="30"/>
      <c r="AL155" s="9" t="s">
        <v>438</v>
      </c>
      <c r="AM155" s="18">
        <f>SUM(Shelby!O5)</f>
        <v>11164</v>
      </c>
      <c r="AN155" s="19">
        <f>AM155/AM156</f>
        <v>0.46852442504616415</v>
      </c>
      <c r="AO155" s="17"/>
    </row>
    <row r="156" spans="1:41" ht="20.65" customHeight="1">
      <c r="A156" s="40"/>
      <c r="B156" s="24"/>
      <c r="C156" s="24"/>
      <c r="D156" s="24"/>
      <c r="E156" s="26"/>
      <c r="F156" s="28"/>
      <c r="G156" s="28"/>
      <c r="H156" s="28"/>
      <c r="I156" s="28"/>
      <c r="J156" s="28"/>
      <c r="K156" s="28"/>
      <c r="L156" s="28"/>
      <c r="M156" s="28"/>
      <c r="N156" s="28"/>
      <c r="O156" s="28"/>
      <c r="P156" s="28"/>
      <c r="Q156" s="30"/>
      <c r="R156" s="13" t="s">
        <v>50</v>
      </c>
      <c r="S156" s="14">
        <f>SUM(S153:S155)</f>
        <v>6369</v>
      </c>
      <c r="T156" s="15">
        <f>SUM(T153:T155)</f>
        <v>1</v>
      </c>
      <c r="U156" s="17"/>
      <c r="V156" s="28"/>
      <c r="W156" s="28"/>
      <c r="X156" s="28"/>
      <c r="Y156" s="28"/>
      <c r="Z156" s="28"/>
      <c r="AA156" s="28"/>
      <c r="AB156" s="28"/>
      <c r="AC156" s="28"/>
      <c r="AD156" s="28"/>
      <c r="AE156" s="28"/>
      <c r="AF156" s="28"/>
      <c r="AG156" s="28"/>
      <c r="AH156" s="28"/>
      <c r="AI156" s="28"/>
      <c r="AJ156" s="28"/>
      <c r="AK156" s="30"/>
      <c r="AL156" s="13" t="s">
        <v>50</v>
      </c>
      <c r="AM156" s="14">
        <f>SUM(AM154:AM155)</f>
        <v>23828</v>
      </c>
      <c r="AN156" s="15">
        <f>SUM(AN154:AN155)</f>
        <v>1</v>
      </c>
      <c r="AO156" s="17"/>
    </row>
    <row r="157" spans="1:41" ht="20.65" customHeight="1">
      <c r="A157" s="40"/>
      <c r="B157" s="24"/>
      <c r="C157" s="24"/>
      <c r="D157" s="24"/>
      <c r="E157" s="26"/>
      <c r="F157" s="28"/>
      <c r="G157" s="28"/>
      <c r="H157" s="28"/>
      <c r="I157" s="28"/>
      <c r="J157" s="28"/>
      <c r="K157" s="28"/>
      <c r="L157" s="28"/>
      <c r="M157" s="28"/>
      <c r="N157" s="28"/>
      <c r="O157" s="28"/>
      <c r="P157" s="28"/>
      <c r="Q157" s="28"/>
      <c r="R157" s="29"/>
      <c r="S157" s="29"/>
      <c r="T157" s="29"/>
      <c r="U157" s="28"/>
      <c r="V157" s="28"/>
      <c r="W157" s="28"/>
      <c r="X157" s="28"/>
      <c r="Y157" s="28"/>
      <c r="Z157" s="28"/>
      <c r="AA157" s="28"/>
      <c r="AB157" s="28"/>
      <c r="AC157" s="28"/>
      <c r="AD157" s="28"/>
      <c r="AE157" s="28"/>
      <c r="AF157" s="28"/>
      <c r="AG157" s="28"/>
      <c r="AH157" s="28"/>
      <c r="AI157" s="28"/>
      <c r="AJ157" s="28"/>
      <c r="AK157" s="28"/>
      <c r="AL157" s="48"/>
      <c r="AM157" s="48"/>
      <c r="AN157" s="48"/>
      <c r="AO157" s="28"/>
    </row>
    <row r="158" spans="1:41" ht="32.65" customHeight="1">
      <c r="A158" s="40"/>
      <c r="B158" s="24"/>
      <c r="C158" s="24"/>
      <c r="D158" s="24"/>
      <c r="E158" s="26"/>
      <c r="F158" s="28"/>
      <c r="G158" s="28"/>
      <c r="H158" s="28"/>
      <c r="I158" s="28"/>
      <c r="J158" s="28"/>
      <c r="K158" s="28"/>
      <c r="L158" s="28"/>
      <c r="M158" s="28"/>
      <c r="N158" s="28"/>
      <c r="O158" s="28"/>
      <c r="P158" s="28"/>
      <c r="Q158" s="30"/>
      <c r="R158" s="13" t="s">
        <v>439</v>
      </c>
      <c r="S158" s="13" t="s">
        <v>16</v>
      </c>
      <c r="T158" s="13" t="s">
        <v>17</v>
      </c>
      <c r="U158" s="17"/>
      <c r="V158" s="28"/>
      <c r="W158" s="28"/>
      <c r="X158" s="28"/>
      <c r="Y158" s="28"/>
      <c r="Z158" s="28"/>
      <c r="AA158" s="28"/>
      <c r="AB158" s="28"/>
      <c r="AC158" s="28"/>
      <c r="AD158" s="28"/>
      <c r="AE158" s="28"/>
      <c r="AF158" s="28"/>
      <c r="AG158" s="28"/>
      <c r="AH158" s="28"/>
      <c r="AI158" s="28"/>
      <c r="AJ158" s="28"/>
      <c r="AK158" s="30"/>
      <c r="AL158" s="13" t="s">
        <v>440</v>
      </c>
      <c r="AM158" s="13" t="s">
        <v>16</v>
      </c>
      <c r="AN158" s="13" t="s">
        <v>17</v>
      </c>
      <c r="AO158" s="17"/>
    </row>
    <row r="159" spans="1:41" ht="20.65" customHeight="1">
      <c r="A159" s="40"/>
      <c r="B159" s="24"/>
      <c r="C159" s="24"/>
      <c r="D159" s="24"/>
      <c r="E159" s="26"/>
      <c r="F159" s="28"/>
      <c r="G159" s="28"/>
      <c r="H159" s="28"/>
      <c r="I159" s="28"/>
      <c r="J159" s="28"/>
      <c r="K159" s="28"/>
      <c r="L159" s="28"/>
      <c r="M159" s="28"/>
      <c r="N159" s="28"/>
      <c r="O159" s="28"/>
      <c r="P159" s="28"/>
      <c r="Q159" s="30"/>
      <c r="R159" s="9" t="s">
        <v>441</v>
      </c>
      <c r="S159" s="18">
        <f>SUM(Mobile!G15)</f>
        <v>299</v>
      </c>
      <c r="T159" s="19">
        <f>S159/S163</f>
        <v>7.0853080568720375E-2</v>
      </c>
      <c r="U159" s="17"/>
      <c r="V159" s="28"/>
      <c r="W159" s="28"/>
      <c r="X159" s="28"/>
      <c r="Y159" s="28"/>
      <c r="Z159" s="28"/>
      <c r="AA159" s="28"/>
      <c r="AB159" s="28"/>
      <c r="AC159" s="28"/>
      <c r="AD159" s="28"/>
      <c r="AE159" s="28"/>
      <c r="AF159" s="28"/>
      <c r="AG159" s="28"/>
      <c r="AH159" s="28"/>
      <c r="AI159" s="28"/>
      <c r="AJ159" s="28"/>
      <c r="AK159" s="30"/>
      <c r="AL159" s="9" t="s">
        <v>442</v>
      </c>
      <c r="AM159" s="18">
        <f>SUM(Shelby!O9)</f>
        <v>8356</v>
      </c>
      <c r="AN159" s="19">
        <f>AM159/AM161</f>
        <v>0.45348963421252581</v>
      </c>
      <c r="AO159" s="17"/>
    </row>
    <row r="160" spans="1:41" ht="20.65" customHeight="1">
      <c r="A160" s="40"/>
      <c r="B160" s="24"/>
      <c r="C160" s="24"/>
      <c r="D160" s="24"/>
      <c r="E160" s="26"/>
      <c r="F160" s="28"/>
      <c r="G160" s="28"/>
      <c r="H160" s="28"/>
      <c r="I160" s="28"/>
      <c r="J160" s="28"/>
      <c r="K160" s="28"/>
      <c r="L160" s="28"/>
      <c r="M160" s="28"/>
      <c r="N160" s="28"/>
      <c r="O160" s="28"/>
      <c r="P160" s="28"/>
      <c r="Q160" s="30"/>
      <c r="R160" s="13" t="s">
        <v>443</v>
      </c>
      <c r="S160" s="14">
        <f>SUM(Mobile!G16)</f>
        <v>2262</v>
      </c>
      <c r="T160" s="15">
        <f>S160/S163</f>
        <v>0.5360189573459716</v>
      </c>
      <c r="U160" s="17"/>
      <c r="V160" s="28"/>
      <c r="W160" s="28"/>
      <c r="X160" s="28"/>
      <c r="Y160" s="28"/>
      <c r="Z160" s="28"/>
      <c r="AA160" s="28"/>
      <c r="AB160" s="28"/>
      <c r="AC160" s="28"/>
      <c r="AD160" s="28"/>
      <c r="AE160" s="28"/>
      <c r="AF160" s="28"/>
      <c r="AG160" s="28"/>
      <c r="AH160" s="28"/>
      <c r="AI160" s="28"/>
      <c r="AJ160" s="28"/>
      <c r="AK160" s="30"/>
      <c r="AL160" s="13" t="s">
        <v>444</v>
      </c>
      <c r="AM160" s="14">
        <f>SUM(Shelby!O10)</f>
        <v>10070</v>
      </c>
      <c r="AN160" s="15">
        <f>AM160/AM161</f>
        <v>0.54651036578747425</v>
      </c>
      <c r="AO160" s="17"/>
    </row>
    <row r="161" spans="1:41" ht="20.65" customHeight="1">
      <c r="A161" s="40"/>
      <c r="B161" s="24"/>
      <c r="C161" s="24"/>
      <c r="D161" s="24"/>
      <c r="E161" s="26"/>
      <c r="F161" s="28"/>
      <c r="G161" s="28"/>
      <c r="H161" s="28"/>
      <c r="I161" s="28"/>
      <c r="J161" s="28"/>
      <c r="K161" s="28"/>
      <c r="L161" s="28"/>
      <c r="M161" s="28"/>
      <c r="N161" s="28"/>
      <c r="O161" s="28"/>
      <c r="P161" s="28"/>
      <c r="Q161" s="30"/>
      <c r="R161" s="9" t="s">
        <v>445</v>
      </c>
      <c r="S161" s="18">
        <f>SUM(Mobile!G17)</f>
        <v>816</v>
      </c>
      <c r="T161" s="19">
        <f>S161/S163</f>
        <v>0.1933649289099526</v>
      </c>
      <c r="U161" s="17"/>
      <c r="V161" s="28"/>
      <c r="W161" s="28"/>
      <c r="X161" s="28"/>
      <c r="Y161" s="28"/>
      <c r="Z161" s="28"/>
      <c r="AA161" s="28"/>
      <c r="AB161" s="28"/>
      <c r="AC161" s="28"/>
      <c r="AD161" s="28"/>
      <c r="AE161" s="28"/>
      <c r="AF161" s="28"/>
      <c r="AG161" s="28"/>
      <c r="AH161" s="28"/>
      <c r="AI161" s="28"/>
      <c r="AJ161" s="28"/>
      <c r="AK161" s="30"/>
      <c r="AL161" s="9" t="s">
        <v>50</v>
      </c>
      <c r="AM161" s="18">
        <f>SUM(AM159:AM160)</f>
        <v>18426</v>
      </c>
      <c r="AN161" s="19">
        <f>SUM(AN159:AN160)</f>
        <v>1</v>
      </c>
      <c r="AO161" s="17"/>
    </row>
    <row r="162" spans="1:41" ht="32.65" customHeight="1">
      <c r="A162" s="40"/>
      <c r="B162" s="24"/>
      <c r="C162" s="24"/>
      <c r="D162" s="24"/>
      <c r="E162" s="26"/>
      <c r="F162" s="28"/>
      <c r="G162" s="28"/>
      <c r="H162" s="28"/>
      <c r="I162" s="28"/>
      <c r="J162" s="28"/>
      <c r="K162" s="28"/>
      <c r="L162" s="28"/>
      <c r="M162" s="28"/>
      <c r="N162" s="28"/>
      <c r="O162" s="28"/>
      <c r="P162" s="28"/>
      <c r="Q162" s="30"/>
      <c r="R162" s="13" t="s">
        <v>446</v>
      </c>
      <c r="S162" s="14">
        <f>SUM(Mobile!G18)</f>
        <v>843</v>
      </c>
      <c r="T162" s="15">
        <f>S162/S163</f>
        <v>0.19976303317535546</v>
      </c>
      <c r="U162" s="17"/>
      <c r="V162" s="28"/>
      <c r="W162" s="28"/>
      <c r="X162" s="28"/>
      <c r="Y162" s="28"/>
      <c r="Z162" s="28"/>
      <c r="AA162" s="28"/>
      <c r="AB162" s="28"/>
      <c r="AC162" s="28"/>
      <c r="AD162" s="28"/>
      <c r="AE162" s="28"/>
      <c r="AF162" s="28"/>
      <c r="AG162" s="28"/>
      <c r="AH162" s="28"/>
      <c r="AI162" s="28"/>
      <c r="AJ162" s="28"/>
      <c r="AK162" s="28"/>
      <c r="AL162" s="29"/>
      <c r="AM162" s="29"/>
      <c r="AN162" s="29"/>
      <c r="AO162" s="28"/>
    </row>
    <row r="163" spans="1:41" ht="32.65" customHeight="1">
      <c r="A163" s="40"/>
      <c r="B163" s="24"/>
      <c r="C163" s="24"/>
      <c r="D163" s="24"/>
      <c r="E163" s="26"/>
      <c r="F163" s="28"/>
      <c r="G163" s="28"/>
      <c r="H163" s="28"/>
      <c r="I163" s="28"/>
      <c r="J163" s="28"/>
      <c r="K163" s="28"/>
      <c r="L163" s="28"/>
      <c r="M163" s="28"/>
      <c r="N163" s="28"/>
      <c r="O163" s="28"/>
      <c r="P163" s="28"/>
      <c r="Q163" s="30"/>
      <c r="R163" s="9" t="s">
        <v>50</v>
      </c>
      <c r="S163" s="18">
        <f>SUM(S159:S162)</f>
        <v>4220</v>
      </c>
      <c r="T163" s="19">
        <f>SUM(T159:T162)</f>
        <v>1</v>
      </c>
      <c r="U163" s="17"/>
      <c r="V163" s="28"/>
      <c r="W163" s="28"/>
      <c r="X163" s="28"/>
      <c r="Y163" s="28"/>
      <c r="Z163" s="28"/>
      <c r="AA163" s="28"/>
      <c r="AB163" s="28"/>
      <c r="AC163" s="28"/>
      <c r="AD163" s="28"/>
      <c r="AE163" s="28"/>
      <c r="AF163" s="28"/>
      <c r="AG163" s="28"/>
      <c r="AH163" s="28"/>
      <c r="AI163" s="28"/>
      <c r="AJ163" s="28"/>
      <c r="AK163" s="30"/>
      <c r="AL163" s="9" t="s">
        <v>447</v>
      </c>
      <c r="AM163" s="9" t="s">
        <v>16</v>
      </c>
      <c r="AN163" s="9" t="s">
        <v>17</v>
      </c>
      <c r="AO163" s="17"/>
    </row>
    <row r="164" spans="1:41" ht="20.65" customHeight="1">
      <c r="A164" s="49"/>
      <c r="B164" s="50"/>
      <c r="C164" s="51"/>
      <c r="D164" s="51"/>
      <c r="E164" s="28"/>
      <c r="F164" s="28"/>
      <c r="G164" s="28"/>
      <c r="H164" s="28"/>
      <c r="I164" s="28"/>
      <c r="J164" s="28"/>
      <c r="K164" s="28"/>
      <c r="L164" s="28"/>
      <c r="M164" s="28"/>
      <c r="N164" s="28"/>
      <c r="O164" s="28"/>
      <c r="P164" s="28"/>
      <c r="Q164" s="28"/>
      <c r="R164" s="27"/>
      <c r="S164" s="27"/>
      <c r="T164" s="27"/>
      <c r="U164" s="28"/>
      <c r="V164" s="28"/>
      <c r="W164" s="28"/>
      <c r="X164" s="28"/>
      <c r="Y164" s="28"/>
      <c r="Z164" s="28"/>
      <c r="AA164" s="28"/>
      <c r="AB164" s="28"/>
      <c r="AC164" s="28"/>
      <c r="AD164" s="28"/>
      <c r="AE164" s="28"/>
      <c r="AF164" s="28"/>
      <c r="AG164" s="28"/>
      <c r="AH164" s="28"/>
      <c r="AI164" s="28"/>
      <c r="AJ164" s="28"/>
      <c r="AK164" s="30"/>
      <c r="AL164" s="13" t="s">
        <v>448</v>
      </c>
      <c r="AM164" s="14">
        <f>SUM(Shelby!O14)</f>
        <v>9435</v>
      </c>
      <c r="AN164" s="15">
        <f>AM164/AM166</f>
        <v>0.42423561151079137</v>
      </c>
      <c r="AO164" s="17"/>
    </row>
    <row r="165" spans="1:41" ht="20.65" customHeight="1">
      <c r="A165" s="49"/>
      <c r="B165" s="50"/>
      <c r="C165" s="51"/>
      <c r="D165" s="51"/>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30"/>
      <c r="AL165" s="9" t="s">
        <v>449</v>
      </c>
      <c r="AM165" s="18">
        <f>SUM(Shelby!O15)</f>
        <v>12805</v>
      </c>
      <c r="AN165" s="19">
        <f>AM165/AM166</f>
        <v>0.57576438848920863</v>
      </c>
      <c r="AO165" s="17"/>
    </row>
    <row r="166" spans="1:41" ht="20.65" customHeight="1">
      <c r="A166" s="49"/>
      <c r="B166" s="50"/>
      <c r="C166" s="51"/>
      <c r="D166" s="51"/>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30"/>
      <c r="AL166" s="13" t="s">
        <v>50</v>
      </c>
      <c r="AM166" s="14">
        <f>SUM(AM164:AM165)</f>
        <v>22240</v>
      </c>
      <c r="AN166" s="15">
        <f>SUM(AN164:AN165)</f>
        <v>1</v>
      </c>
      <c r="AO166" s="17"/>
    </row>
    <row r="167" spans="1:41" ht="20.65" customHeight="1">
      <c r="A167" s="49"/>
      <c r="B167" s="50"/>
      <c r="C167" s="51"/>
      <c r="D167" s="51"/>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9"/>
      <c r="AM167" s="29"/>
      <c r="AN167" s="29"/>
      <c r="AO167" s="28"/>
    </row>
    <row r="168" spans="1:41" ht="32.65" customHeight="1">
      <c r="A168" s="49"/>
      <c r="B168" s="50"/>
      <c r="C168" s="51"/>
      <c r="D168" s="51"/>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30"/>
      <c r="AL168" s="13" t="s">
        <v>450</v>
      </c>
      <c r="AM168" s="13" t="s">
        <v>16</v>
      </c>
      <c r="AN168" s="13" t="s">
        <v>17</v>
      </c>
      <c r="AO168" s="17"/>
    </row>
    <row r="169" spans="1:41" ht="20.65" customHeight="1">
      <c r="A169" s="49"/>
      <c r="B169" s="50"/>
      <c r="C169" s="51"/>
      <c r="D169" s="51"/>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30"/>
      <c r="AL169" s="9" t="s">
        <v>451</v>
      </c>
      <c r="AM169" s="18">
        <f>SUM(Shelby!O19)</f>
        <v>3047</v>
      </c>
      <c r="AN169" s="19">
        <f>AM169/AM173</f>
        <v>0.15962908633696563</v>
      </c>
      <c r="AO169" s="17"/>
    </row>
    <row r="170" spans="1:41" ht="20.65" customHeight="1">
      <c r="A170" s="49"/>
      <c r="B170" s="50"/>
      <c r="C170" s="51"/>
      <c r="D170" s="51"/>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30"/>
      <c r="AL170" s="13" t="s">
        <v>452</v>
      </c>
      <c r="AM170" s="14">
        <f>SUM(Shelby!O20)</f>
        <v>6366</v>
      </c>
      <c r="AN170" s="15">
        <f>AM170/AM173</f>
        <v>0.33350796311818942</v>
      </c>
      <c r="AO170" s="17"/>
    </row>
    <row r="171" spans="1:41" ht="20.65" customHeight="1">
      <c r="A171" s="49"/>
      <c r="B171" s="50"/>
      <c r="C171" s="51"/>
      <c r="D171" s="51"/>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30"/>
      <c r="AL171" s="9" t="s">
        <v>453</v>
      </c>
      <c r="AM171" s="18">
        <f>SUM(Shelby!O21)</f>
        <v>5347</v>
      </c>
      <c r="AN171" s="19">
        <f>AM171/AM173</f>
        <v>0.28012363788767813</v>
      </c>
      <c r="AO171" s="17"/>
    </row>
    <row r="172" spans="1:41" ht="20.65" customHeight="1">
      <c r="A172" s="49"/>
      <c r="B172" s="50"/>
      <c r="C172" s="51"/>
      <c r="D172" s="51"/>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30"/>
      <c r="AL172" s="13" t="s">
        <v>454</v>
      </c>
      <c r="AM172" s="14">
        <f>SUM(Shelby!O22)</f>
        <v>4328</v>
      </c>
      <c r="AN172" s="15">
        <f>AM172/AM173</f>
        <v>0.22673931265716682</v>
      </c>
      <c r="AO172" s="17"/>
    </row>
    <row r="173" spans="1:41" ht="20.65" customHeight="1">
      <c r="A173" s="49"/>
      <c r="B173" s="50"/>
      <c r="C173" s="51"/>
      <c r="D173" s="51"/>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30"/>
      <c r="AL173" s="9" t="s">
        <v>50</v>
      </c>
      <c r="AM173" s="18">
        <f>SUM(AM169:AM172)</f>
        <v>19088</v>
      </c>
      <c r="AN173" s="19">
        <f>SUM(AN169:AN172)</f>
        <v>1</v>
      </c>
      <c r="AO173" s="17"/>
    </row>
    <row r="174" spans="1:41" ht="20.65" customHeight="1">
      <c r="A174" s="49"/>
      <c r="B174" s="50"/>
      <c r="C174" s="51"/>
      <c r="D174" s="51"/>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9"/>
      <c r="AM174" s="29"/>
      <c r="AN174" s="29"/>
      <c r="AO174" s="28"/>
    </row>
    <row r="175" spans="1:41" ht="32.65" customHeight="1">
      <c r="A175" s="49"/>
      <c r="B175" s="50"/>
      <c r="C175" s="51"/>
      <c r="D175" s="51"/>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30"/>
      <c r="AL175" s="9" t="s">
        <v>455</v>
      </c>
      <c r="AM175" s="9" t="s">
        <v>16</v>
      </c>
      <c r="AN175" s="9" t="s">
        <v>17</v>
      </c>
      <c r="AO175" s="17"/>
    </row>
    <row r="176" spans="1:41" ht="20.65" customHeight="1">
      <c r="A176" s="49"/>
      <c r="B176" s="50"/>
      <c r="C176" s="51"/>
      <c r="D176" s="51"/>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30"/>
      <c r="AL176" s="13" t="s">
        <v>456</v>
      </c>
      <c r="AM176" s="14">
        <f>SUM(Tallapoosa!K25)</f>
        <v>2551</v>
      </c>
      <c r="AN176" s="15">
        <f>AM176/AM178</f>
        <v>0.55504786771105308</v>
      </c>
      <c r="AO176" s="17"/>
    </row>
    <row r="177" spans="1:41" ht="20.65" customHeight="1">
      <c r="A177" s="49"/>
      <c r="B177" s="50"/>
      <c r="C177" s="51"/>
      <c r="D177" s="51"/>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30"/>
      <c r="AL177" s="9" t="s">
        <v>457</v>
      </c>
      <c r="AM177" s="18">
        <f>SUM(Tallapoosa!K26)</f>
        <v>2045</v>
      </c>
      <c r="AN177" s="19">
        <f>AM177/AM178</f>
        <v>0.44495213228894692</v>
      </c>
      <c r="AO177" s="17"/>
    </row>
    <row r="178" spans="1:41" ht="20.65" customHeight="1">
      <c r="A178" s="49"/>
      <c r="B178" s="50"/>
      <c r="C178" s="51"/>
      <c r="D178" s="51"/>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30"/>
      <c r="AL178" s="13" t="s">
        <v>50</v>
      </c>
      <c r="AM178" s="14">
        <f>SUM(AM176:AM177)</f>
        <v>4596</v>
      </c>
      <c r="AN178" s="15">
        <f>SUM(AN176:AN177)</f>
        <v>1</v>
      </c>
      <c r="AO178" s="17"/>
    </row>
    <row r="179" spans="1:41" ht="20.65" customHeight="1">
      <c r="A179" s="49"/>
      <c r="B179" s="50"/>
      <c r="C179" s="51"/>
      <c r="D179" s="51"/>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9"/>
      <c r="AM179" s="29"/>
      <c r="AN179" s="29"/>
      <c r="AO179" s="28"/>
    </row>
    <row r="180" spans="1:41" ht="32.65" customHeight="1">
      <c r="A180" s="49"/>
      <c r="B180" s="50"/>
      <c r="C180" s="51"/>
      <c r="D180" s="51"/>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30"/>
      <c r="AL180" s="13" t="s">
        <v>458</v>
      </c>
      <c r="AM180" s="13" t="s">
        <v>16</v>
      </c>
      <c r="AN180" s="13" t="s">
        <v>17</v>
      </c>
      <c r="AO180" s="17"/>
    </row>
    <row r="181" spans="1:41" ht="20.65" customHeight="1">
      <c r="A181" s="49"/>
      <c r="B181" s="50"/>
      <c r="C181" s="51"/>
      <c r="D181" s="51"/>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30"/>
      <c r="AL181" s="9" t="s">
        <v>459</v>
      </c>
      <c r="AM181" s="18">
        <f>SUM(Tallapoosa!K30)</f>
        <v>2663</v>
      </c>
      <c r="AN181" s="19">
        <f>AM181/AM183</f>
        <v>0.57158188452457614</v>
      </c>
      <c r="AO181" s="17"/>
    </row>
    <row r="182" spans="1:41" ht="20.65" customHeight="1">
      <c r="A182" s="49"/>
      <c r="B182" s="50"/>
      <c r="C182" s="51"/>
      <c r="D182" s="51"/>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30"/>
      <c r="AL182" s="13" t="s">
        <v>460</v>
      </c>
      <c r="AM182" s="14">
        <f>SUM(Tallapoosa!K31)</f>
        <v>1996</v>
      </c>
      <c r="AN182" s="15">
        <f>AM182/AM183</f>
        <v>0.42841811547542391</v>
      </c>
      <c r="AO182" s="17"/>
    </row>
    <row r="183" spans="1:41" ht="20.65" customHeight="1">
      <c r="A183" s="49"/>
      <c r="B183" s="50"/>
      <c r="C183" s="51"/>
      <c r="D183" s="51"/>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30"/>
      <c r="AL183" s="9" t="s">
        <v>50</v>
      </c>
      <c r="AM183" s="18">
        <f>SUM(AM181:AM182)</f>
        <v>4659</v>
      </c>
      <c r="AN183" s="19">
        <f>SUM(AN181:AN182)</f>
        <v>1</v>
      </c>
      <c r="AO183" s="17"/>
    </row>
    <row r="184" spans="1:41" ht="20.65" customHeight="1">
      <c r="A184" s="49"/>
      <c r="B184" s="50"/>
      <c r="C184" s="51"/>
      <c r="D184" s="51"/>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9"/>
      <c r="AM184" s="29"/>
      <c r="AN184" s="29"/>
      <c r="AO184" s="28"/>
    </row>
    <row r="185" spans="1:41" ht="32.65" customHeight="1">
      <c r="A185" s="49"/>
      <c r="B185" s="50"/>
      <c r="C185" s="51"/>
      <c r="D185" s="51"/>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30"/>
      <c r="AL185" s="9" t="s">
        <v>461</v>
      </c>
      <c r="AM185" s="9" t="s">
        <v>16</v>
      </c>
      <c r="AN185" s="9" t="s">
        <v>17</v>
      </c>
      <c r="AO185" s="17"/>
    </row>
    <row r="186" spans="1:41" ht="20.65" customHeight="1">
      <c r="A186" s="49"/>
      <c r="B186" s="50"/>
      <c r="C186" s="51"/>
      <c r="D186" s="51"/>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30"/>
      <c r="AL186" s="34" t="s">
        <v>462</v>
      </c>
      <c r="AM186" s="35">
        <f>SUM(Tuscaloosa!K9)</f>
        <v>6428</v>
      </c>
      <c r="AN186" s="36">
        <f>AM186/AM188</f>
        <v>0.40127348773331667</v>
      </c>
      <c r="AO186" s="17"/>
    </row>
    <row r="187" spans="1:41" ht="20.65" customHeight="1">
      <c r="A187" s="49"/>
      <c r="B187" s="50"/>
      <c r="C187" s="51"/>
      <c r="D187" s="51"/>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30"/>
      <c r="AL187" s="9" t="s">
        <v>463</v>
      </c>
      <c r="AM187" s="18">
        <f>SUM(Tuscaloosa!K10)</f>
        <v>9591</v>
      </c>
      <c r="AN187" s="19">
        <f>AM187/AM188</f>
        <v>0.59872651226668328</v>
      </c>
      <c r="AO187" s="17"/>
    </row>
    <row r="188" spans="1:41" ht="20.65" customHeight="1">
      <c r="A188" s="49"/>
      <c r="B188" s="50"/>
      <c r="C188" s="51"/>
      <c r="D188" s="51"/>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30"/>
      <c r="AL188" s="13" t="s">
        <v>50</v>
      </c>
      <c r="AM188" s="14">
        <f>SUM(AM186:AM187)</f>
        <v>16019</v>
      </c>
      <c r="AN188" s="15">
        <f>SUM(AN186:AN187)</f>
        <v>1</v>
      </c>
      <c r="AO188" s="17"/>
    </row>
    <row r="189" spans="1:41" ht="20.65" customHeight="1">
      <c r="A189" s="49"/>
      <c r="B189" s="50"/>
      <c r="C189" s="51"/>
      <c r="D189" s="51"/>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9"/>
      <c r="AM189" s="29"/>
      <c r="AN189" s="29"/>
      <c r="AO189" s="28"/>
    </row>
    <row r="190" spans="1:41" ht="32.65" customHeight="1">
      <c r="A190" s="49"/>
      <c r="B190" s="50"/>
      <c r="C190" s="51"/>
      <c r="D190" s="51"/>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30"/>
      <c r="AL190" s="13" t="s">
        <v>464</v>
      </c>
      <c r="AM190" s="13" t="s">
        <v>16</v>
      </c>
      <c r="AN190" s="13" t="s">
        <v>17</v>
      </c>
      <c r="AO190" s="17"/>
    </row>
    <row r="191" spans="1:41" ht="20.65" customHeight="1">
      <c r="A191" s="49"/>
      <c r="B191" s="50"/>
      <c r="C191" s="51"/>
      <c r="D191" s="51"/>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30"/>
      <c r="AL191" s="52" t="s">
        <v>465</v>
      </c>
      <c r="AM191" s="53">
        <f>SUM(Winston!K20)</f>
        <v>2588</v>
      </c>
      <c r="AN191" s="54">
        <f>AM191/AM193</f>
        <v>0.62002874940105412</v>
      </c>
      <c r="AO191" s="17"/>
    </row>
    <row r="192" spans="1:41" ht="20.65" customHeight="1">
      <c r="A192" s="49"/>
      <c r="B192" s="50"/>
      <c r="C192" s="51"/>
      <c r="D192" s="51"/>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30"/>
      <c r="AL192" s="34" t="s">
        <v>466</v>
      </c>
      <c r="AM192" s="35">
        <f>SUM(Winston!K21)</f>
        <v>1586</v>
      </c>
      <c r="AN192" s="36">
        <f>AM192/AM193</f>
        <v>0.37997125059894588</v>
      </c>
      <c r="AO192" s="17"/>
    </row>
    <row r="193" spans="1:41" ht="20.65" customHeight="1">
      <c r="A193" s="49"/>
      <c r="B193" s="50"/>
      <c r="C193" s="51"/>
      <c r="D193" s="51"/>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30"/>
      <c r="AL193" s="9" t="s">
        <v>50</v>
      </c>
      <c r="AM193" s="18">
        <f>SUM(AM191:AM192)</f>
        <v>4174</v>
      </c>
      <c r="AN193" s="19">
        <f>SUM(AN191:AN192)</f>
        <v>1</v>
      </c>
      <c r="AO193" s="17"/>
    </row>
    <row r="194" spans="1:41" ht="20.65" customHeight="1">
      <c r="A194" s="49"/>
      <c r="B194" s="50"/>
      <c r="C194" s="51"/>
      <c r="D194" s="51"/>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9"/>
      <c r="AM194" s="29"/>
      <c r="AN194" s="29"/>
      <c r="AO194" s="28"/>
    </row>
    <row r="195" spans="1:41" ht="44.65" customHeight="1">
      <c r="A195" s="49"/>
      <c r="B195" s="50"/>
      <c r="C195" s="51"/>
      <c r="D195" s="51"/>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30"/>
      <c r="AL195" s="9" t="s">
        <v>467</v>
      </c>
      <c r="AM195" s="9" t="s">
        <v>16</v>
      </c>
      <c r="AN195" s="9" t="s">
        <v>17</v>
      </c>
      <c r="AO195" s="17"/>
    </row>
    <row r="196" spans="1:41" ht="20.65" customHeight="1">
      <c r="A196" s="49"/>
      <c r="B196" s="50"/>
      <c r="C196" s="51"/>
      <c r="D196" s="51"/>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30"/>
      <c r="AL196" s="13" t="s">
        <v>468</v>
      </c>
      <c r="AM196" s="41">
        <f>SUM(Jefferson!O4)</f>
        <v>451</v>
      </c>
      <c r="AN196" s="15">
        <f>AM196/AM198</f>
        <v>0.26251455180442373</v>
      </c>
      <c r="AO196" s="17"/>
    </row>
    <row r="197" spans="1:41" ht="20.65" customHeight="1">
      <c r="A197" s="49"/>
      <c r="B197" s="50"/>
      <c r="C197" s="51"/>
      <c r="D197" s="51"/>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30"/>
      <c r="AL197" s="9" t="s">
        <v>469</v>
      </c>
      <c r="AM197" s="18">
        <f>SUM(Jefferson!O5)</f>
        <v>1267</v>
      </c>
      <c r="AN197" s="19">
        <f>AM197/AM198</f>
        <v>0.73748544819557627</v>
      </c>
      <c r="AO197" s="17"/>
    </row>
    <row r="198" spans="1:41" ht="20.65" customHeight="1">
      <c r="A198" s="49"/>
      <c r="B198" s="50"/>
      <c r="C198" s="51"/>
      <c r="D198" s="51"/>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30"/>
      <c r="AL198" s="13" t="s">
        <v>50</v>
      </c>
      <c r="AM198" s="14">
        <f>SUM(AM196:AM197)</f>
        <v>1718</v>
      </c>
      <c r="AN198" s="15">
        <f>SUM(AN196:AN197)</f>
        <v>1</v>
      </c>
      <c r="AO198" s="17"/>
    </row>
    <row r="199" spans="1:41" ht="20.65" customHeight="1">
      <c r="A199" s="49"/>
      <c r="B199" s="50"/>
      <c r="C199" s="51"/>
      <c r="D199" s="51"/>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9"/>
      <c r="AM199" s="29"/>
      <c r="AN199" s="29"/>
      <c r="AO199" s="28"/>
    </row>
    <row r="200" spans="1:41" ht="44.65" customHeight="1">
      <c r="A200" s="49"/>
      <c r="B200" s="50"/>
      <c r="C200" s="51"/>
      <c r="D200" s="51"/>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30"/>
      <c r="AL200" s="13" t="s">
        <v>470</v>
      </c>
      <c r="AM200" s="13" t="s">
        <v>16</v>
      </c>
      <c r="AN200" s="13" t="s">
        <v>17</v>
      </c>
      <c r="AO200" s="17"/>
    </row>
    <row r="201" spans="1:41" ht="20.65" customHeight="1">
      <c r="A201" s="49"/>
      <c r="B201" s="50"/>
      <c r="C201" s="51"/>
      <c r="D201" s="51"/>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30"/>
      <c r="AL201" s="9" t="s">
        <v>471</v>
      </c>
      <c r="AM201" s="43">
        <f>SUM(Jefferson!O9)</f>
        <v>797</v>
      </c>
      <c r="AN201" s="19">
        <f>AM201/AM203</f>
        <v>0.46229698375870071</v>
      </c>
      <c r="AO201" s="17"/>
    </row>
    <row r="202" spans="1:41" ht="20.65" customHeight="1">
      <c r="A202" s="49"/>
      <c r="B202" s="50"/>
      <c r="C202" s="51"/>
      <c r="D202" s="51"/>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30"/>
      <c r="AL202" s="13" t="s">
        <v>472</v>
      </c>
      <c r="AM202" s="41">
        <f>SUM(Jefferson!O10)</f>
        <v>927</v>
      </c>
      <c r="AN202" s="15">
        <f>AM202/AM203</f>
        <v>0.53770301624129935</v>
      </c>
      <c r="AO202" s="17"/>
    </row>
    <row r="203" spans="1:41" ht="20.65" customHeight="1">
      <c r="A203" s="49"/>
      <c r="B203" s="50"/>
      <c r="C203" s="51"/>
      <c r="D203" s="51"/>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30"/>
      <c r="AL203" s="9" t="s">
        <v>50</v>
      </c>
      <c r="AM203" s="18">
        <f>SUM(AM201:AM202)</f>
        <v>1724</v>
      </c>
      <c r="AN203" s="19">
        <f>SUM(AN201:AN202)</f>
        <v>1</v>
      </c>
      <c r="AO203" s="17"/>
    </row>
    <row r="204" spans="1:41" ht="20.65" customHeight="1">
      <c r="A204" s="49"/>
      <c r="B204" s="50"/>
      <c r="C204" s="51"/>
      <c r="D204" s="51"/>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9"/>
      <c r="AM204" s="29"/>
      <c r="AN204" s="29"/>
      <c r="AO204" s="28"/>
    </row>
    <row r="205" spans="1:41" ht="44.65" customHeight="1">
      <c r="A205" s="49"/>
      <c r="B205" s="50"/>
      <c r="C205" s="51"/>
      <c r="D205" s="51"/>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30"/>
      <c r="AL205" s="9" t="s">
        <v>473</v>
      </c>
      <c r="AM205" s="9" t="s">
        <v>16</v>
      </c>
      <c r="AN205" s="9" t="s">
        <v>17</v>
      </c>
      <c r="AO205" s="17"/>
    </row>
    <row r="206" spans="1:41" ht="20.65" customHeight="1">
      <c r="A206" s="49"/>
      <c r="B206" s="50"/>
      <c r="C206" s="51"/>
      <c r="D206" s="51"/>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30"/>
      <c r="AL206" s="13" t="s">
        <v>474</v>
      </c>
      <c r="AM206" s="41">
        <f>SUM(Jefferson!O14)</f>
        <v>565</v>
      </c>
      <c r="AN206" s="15">
        <f>AM206/AM208</f>
        <v>0.48331907613344738</v>
      </c>
      <c r="AO206" s="17"/>
    </row>
    <row r="207" spans="1:41" ht="20.65" customHeight="1">
      <c r="A207" s="49"/>
      <c r="B207" s="50"/>
      <c r="C207" s="51"/>
      <c r="D207" s="51"/>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30"/>
      <c r="AL207" s="9" t="s">
        <v>475</v>
      </c>
      <c r="AM207" s="43">
        <f>SUM(Jefferson!O15)</f>
        <v>604</v>
      </c>
      <c r="AN207" s="19">
        <f>AM207/AM208</f>
        <v>0.51668092386655262</v>
      </c>
      <c r="AO207" s="17"/>
    </row>
    <row r="208" spans="1:41" ht="20.65" customHeight="1">
      <c r="A208" s="49"/>
      <c r="B208" s="50"/>
      <c r="C208" s="51"/>
      <c r="D208" s="51"/>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30"/>
      <c r="AL208" s="13" t="s">
        <v>50</v>
      </c>
      <c r="AM208" s="14">
        <f>SUM(AM206:AM207)</f>
        <v>1169</v>
      </c>
      <c r="AN208" s="15">
        <f>SUM(AN206:AN207)</f>
        <v>1</v>
      </c>
      <c r="AO208" s="17"/>
    </row>
    <row r="209" spans="1:41" ht="20.65" customHeight="1">
      <c r="A209" s="49"/>
      <c r="B209" s="50"/>
      <c r="C209" s="51"/>
      <c r="D209" s="51"/>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9"/>
      <c r="AM209" s="29"/>
      <c r="AN209" s="29"/>
      <c r="AO209" s="28"/>
    </row>
    <row r="210" spans="1:41" ht="44.65" customHeight="1">
      <c r="A210" s="49"/>
      <c r="B210" s="50"/>
      <c r="C210" s="51"/>
      <c r="D210" s="51"/>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30"/>
      <c r="AL210" s="13" t="s">
        <v>476</v>
      </c>
      <c r="AM210" s="13" t="s">
        <v>16</v>
      </c>
      <c r="AN210" s="13" t="s">
        <v>17</v>
      </c>
      <c r="AO210" s="17"/>
    </row>
    <row r="211" spans="1:41" ht="20.65" customHeight="1">
      <c r="A211" s="49"/>
      <c r="B211" s="50"/>
      <c r="C211" s="51"/>
      <c r="D211" s="51"/>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30"/>
      <c r="AL211" s="9" t="s">
        <v>477</v>
      </c>
      <c r="AM211" s="43">
        <f>SUM(Jefferson!O19)</f>
        <v>440</v>
      </c>
      <c r="AN211" s="19">
        <f>AM211/AM213</f>
        <v>0.36154478225143794</v>
      </c>
      <c r="AO211" s="17"/>
    </row>
    <row r="212" spans="1:41" ht="20.65" customHeight="1">
      <c r="A212" s="49"/>
      <c r="B212" s="50"/>
      <c r="C212" s="51"/>
      <c r="D212" s="51"/>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30"/>
      <c r="AL212" s="13" t="s">
        <v>478</v>
      </c>
      <c r="AM212" s="41">
        <f>SUM(Jefferson!O20)</f>
        <v>777</v>
      </c>
      <c r="AN212" s="15">
        <f>AM212/AM213</f>
        <v>0.63845521774856206</v>
      </c>
      <c r="AO212" s="17"/>
    </row>
    <row r="213" spans="1:41" ht="20.65" customHeight="1">
      <c r="A213" s="49"/>
      <c r="B213" s="50"/>
      <c r="C213" s="51"/>
      <c r="D213" s="51"/>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30"/>
      <c r="AL213" s="9" t="s">
        <v>50</v>
      </c>
      <c r="AM213" s="18">
        <f>SUM(AM211:AM212)</f>
        <v>1217</v>
      </c>
      <c r="AN213" s="19">
        <f>SUM(AN211:AN212)</f>
        <v>1</v>
      </c>
      <c r="AO213" s="17"/>
    </row>
    <row r="214" spans="1:41" ht="20.65" customHeight="1">
      <c r="A214" s="49"/>
      <c r="B214" s="50"/>
      <c r="C214" s="51"/>
      <c r="D214" s="51"/>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9"/>
      <c r="AM214" s="29"/>
      <c r="AN214" s="29"/>
      <c r="AO214" s="28"/>
    </row>
    <row r="215" spans="1:41" ht="44.65" customHeight="1">
      <c r="A215" s="49"/>
      <c r="B215" s="50"/>
      <c r="C215" s="51"/>
      <c r="D215" s="51"/>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30"/>
      <c r="AL215" s="9" t="s">
        <v>479</v>
      </c>
      <c r="AM215" s="9" t="s">
        <v>16</v>
      </c>
      <c r="AN215" s="9" t="s">
        <v>17</v>
      </c>
      <c r="AO215" s="17"/>
    </row>
    <row r="216" spans="1:41" ht="20.65" customHeight="1">
      <c r="A216" s="49"/>
      <c r="B216" s="50"/>
      <c r="C216" s="51"/>
      <c r="D216" s="51"/>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30"/>
      <c r="AL216" s="13" t="s">
        <v>480</v>
      </c>
      <c r="AM216" s="14">
        <f>SUM(Jefferson!O24)</f>
        <v>7953</v>
      </c>
      <c r="AN216" s="15">
        <f>AM216/AM218</f>
        <v>0.68084924235938704</v>
      </c>
      <c r="AO216" s="17"/>
    </row>
    <row r="217" spans="1:41" ht="20.65" customHeight="1">
      <c r="A217" s="49"/>
      <c r="B217" s="50"/>
      <c r="C217" s="51"/>
      <c r="D217" s="51"/>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30"/>
      <c r="AL217" s="9" t="s">
        <v>481</v>
      </c>
      <c r="AM217" s="18">
        <f>SUM(Jefferson!O25)</f>
        <v>3728</v>
      </c>
      <c r="AN217" s="19">
        <f>AM217/AM218</f>
        <v>0.31915075764061296</v>
      </c>
      <c r="AO217" s="17"/>
    </row>
    <row r="218" spans="1:41" ht="20.65" customHeight="1">
      <c r="A218" s="49"/>
      <c r="B218" s="50"/>
      <c r="C218" s="51"/>
      <c r="D218" s="51"/>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30"/>
      <c r="AL218" s="13" t="s">
        <v>50</v>
      </c>
      <c r="AM218" s="14">
        <f>SUM(AM216:AM217)</f>
        <v>11681</v>
      </c>
      <c r="AN218" s="15">
        <f>SUM(AN216:AN217)</f>
        <v>1</v>
      </c>
      <c r="AO218" s="17"/>
    </row>
    <row r="219" spans="1:41" ht="20.65" customHeight="1">
      <c r="A219" s="49"/>
      <c r="B219" s="50"/>
      <c r="C219" s="51"/>
      <c r="D219" s="51"/>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9"/>
      <c r="AM219" s="29"/>
      <c r="AN219" s="29"/>
      <c r="AO219" s="28"/>
    </row>
    <row r="220" spans="1:41" ht="44.65" customHeight="1">
      <c r="A220" s="49"/>
      <c r="B220" s="50"/>
      <c r="C220" s="51"/>
      <c r="D220" s="51"/>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30"/>
      <c r="AL220" s="13" t="s">
        <v>482</v>
      </c>
      <c r="AM220" s="13" t="s">
        <v>16</v>
      </c>
      <c r="AN220" s="13" t="s">
        <v>17</v>
      </c>
      <c r="AO220" s="17"/>
    </row>
    <row r="221" spans="1:41" ht="20.65" customHeight="1">
      <c r="A221" s="49"/>
      <c r="B221" s="50"/>
      <c r="C221" s="51"/>
      <c r="D221" s="51"/>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30"/>
      <c r="AL221" s="9" t="s">
        <v>483</v>
      </c>
      <c r="AM221" s="18">
        <f>SUM(Jefferson!O29)</f>
        <v>3341</v>
      </c>
      <c r="AN221" s="19">
        <f>AM221/AM223</f>
        <v>0.30542097083828501</v>
      </c>
      <c r="AO221" s="17"/>
    </row>
    <row r="222" spans="1:41" ht="20.65" customHeight="1">
      <c r="A222" s="49"/>
      <c r="B222" s="50"/>
      <c r="C222" s="51"/>
      <c r="D222" s="51"/>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30"/>
      <c r="AL222" s="13" t="s">
        <v>484</v>
      </c>
      <c r="AM222" s="14">
        <f>SUM(Jefferson!O30)</f>
        <v>7598</v>
      </c>
      <c r="AN222" s="15">
        <f>AM222/AM223</f>
        <v>0.69457902916171499</v>
      </c>
      <c r="AO222" s="17"/>
    </row>
    <row r="223" spans="1:41" ht="20.65" customHeight="1">
      <c r="A223" s="49"/>
      <c r="B223" s="50"/>
      <c r="C223" s="51"/>
      <c r="D223" s="51"/>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30"/>
      <c r="AL223" s="9" t="s">
        <v>50</v>
      </c>
      <c r="AM223" s="18">
        <f>SUM(AM221:AM222)</f>
        <v>10939</v>
      </c>
      <c r="AN223" s="19">
        <f>SUM(AN221:AN222)</f>
        <v>1</v>
      </c>
      <c r="AO223" s="17"/>
    </row>
    <row r="224" spans="1:41" ht="20.65" customHeight="1">
      <c r="A224" s="49"/>
      <c r="B224" s="50"/>
      <c r="C224" s="51"/>
      <c r="D224" s="51"/>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9"/>
      <c r="AM224" s="29"/>
      <c r="AN224" s="29"/>
      <c r="AO224" s="28"/>
    </row>
    <row r="225" spans="1:41" ht="44.65" customHeight="1">
      <c r="A225" s="49"/>
      <c r="B225" s="50"/>
      <c r="C225" s="51"/>
      <c r="D225" s="51"/>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30"/>
      <c r="AL225" s="9" t="s">
        <v>485</v>
      </c>
      <c r="AM225" s="9" t="s">
        <v>16</v>
      </c>
      <c r="AN225" s="9" t="s">
        <v>17</v>
      </c>
      <c r="AO225" s="17"/>
    </row>
    <row r="226" spans="1:41" ht="20.65" customHeight="1">
      <c r="A226" s="49"/>
      <c r="B226" s="50"/>
      <c r="C226" s="51"/>
      <c r="D226" s="51"/>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30"/>
      <c r="AL226" s="13" t="s">
        <v>486</v>
      </c>
      <c r="AM226" s="14">
        <f>SUM(Jefferson!O34)</f>
        <v>4097</v>
      </c>
      <c r="AN226" s="15">
        <f>AM226/AM228</f>
        <v>0.33706293706293705</v>
      </c>
      <c r="AO226" s="17"/>
    </row>
    <row r="227" spans="1:41" ht="20.65" customHeight="1">
      <c r="A227" s="49"/>
      <c r="B227" s="50"/>
      <c r="C227" s="51"/>
      <c r="D227" s="51"/>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30"/>
      <c r="AL227" s="9" t="s">
        <v>487</v>
      </c>
      <c r="AM227" s="18">
        <f>SUM(Jefferson!O35)</f>
        <v>8058</v>
      </c>
      <c r="AN227" s="19">
        <f>AM227/AM228</f>
        <v>0.66293706293706289</v>
      </c>
      <c r="AO227" s="17"/>
    </row>
    <row r="228" spans="1:41" ht="20.65" customHeight="1">
      <c r="A228" s="49"/>
      <c r="B228" s="50"/>
      <c r="C228" s="51"/>
      <c r="D228" s="51"/>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30"/>
      <c r="AL228" s="13" t="s">
        <v>50</v>
      </c>
      <c r="AM228" s="14">
        <f>SUM(AM226:AM227)</f>
        <v>12155</v>
      </c>
      <c r="AN228" s="15">
        <f>SUM(AN226:AN227)</f>
        <v>1</v>
      </c>
      <c r="AO228" s="17"/>
    </row>
    <row r="229" spans="1:41" ht="20.65" customHeight="1">
      <c r="A229" s="49"/>
      <c r="B229" s="50"/>
      <c r="C229" s="51"/>
      <c r="D229" s="51"/>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9"/>
      <c r="AM229" s="29"/>
      <c r="AN229" s="29"/>
      <c r="AO229" s="28"/>
    </row>
    <row r="230" spans="1:41" ht="44.65" customHeight="1">
      <c r="A230" s="49"/>
      <c r="B230" s="50"/>
      <c r="C230" s="51"/>
      <c r="D230" s="51"/>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30"/>
      <c r="AL230" s="13" t="s">
        <v>488</v>
      </c>
      <c r="AM230" s="13" t="s">
        <v>16</v>
      </c>
      <c r="AN230" s="13" t="s">
        <v>17</v>
      </c>
      <c r="AO230" s="17"/>
    </row>
    <row r="231" spans="1:41" ht="20.65" customHeight="1">
      <c r="A231" s="49"/>
      <c r="B231" s="50"/>
      <c r="C231" s="51"/>
      <c r="D231" s="51"/>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30"/>
      <c r="AL231" s="9" t="s">
        <v>489</v>
      </c>
      <c r="AM231" s="18">
        <f>SUM(Jefferson!O39)</f>
        <v>3453</v>
      </c>
      <c r="AN231" s="19">
        <f>AM231/AM233</f>
        <v>0.37037434302263222</v>
      </c>
      <c r="AO231" s="17"/>
    </row>
    <row r="232" spans="1:41" ht="20.65" customHeight="1">
      <c r="A232" s="49"/>
      <c r="B232" s="50"/>
      <c r="C232" s="51"/>
      <c r="D232" s="51"/>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30"/>
      <c r="AL232" s="13" t="s">
        <v>490</v>
      </c>
      <c r="AM232" s="14">
        <f>SUM(Jefferson!O40)</f>
        <v>5870</v>
      </c>
      <c r="AN232" s="15">
        <f>AM232/AM233</f>
        <v>0.62962565697736783</v>
      </c>
      <c r="AO232" s="17"/>
    </row>
    <row r="233" spans="1:41" ht="20.65" customHeight="1">
      <c r="A233" s="49"/>
      <c r="B233" s="50"/>
      <c r="C233" s="51"/>
      <c r="D233" s="51"/>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30"/>
      <c r="AL233" s="9" t="s">
        <v>50</v>
      </c>
      <c r="AM233" s="18">
        <f>SUM(AM231:AM232)</f>
        <v>9323</v>
      </c>
      <c r="AN233" s="19">
        <f>SUM(AN231:AN232)</f>
        <v>1</v>
      </c>
      <c r="AO233" s="17"/>
    </row>
    <row r="234" spans="1:41" ht="20.65" customHeight="1">
      <c r="A234" s="49"/>
      <c r="B234" s="50"/>
      <c r="C234" s="51"/>
      <c r="D234" s="51"/>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9"/>
      <c r="AM234" s="29"/>
      <c r="AN234" s="29"/>
      <c r="AO234" s="28"/>
    </row>
    <row r="235" spans="1:41" ht="44.65" customHeight="1">
      <c r="A235" s="49"/>
      <c r="B235" s="50"/>
      <c r="C235" s="51"/>
      <c r="D235" s="51"/>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30"/>
      <c r="AL235" s="9" t="s">
        <v>491</v>
      </c>
      <c r="AM235" s="9" t="s">
        <v>16</v>
      </c>
      <c r="AN235" s="9" t="s">
        <v>17</v>
      </c>
      <c r="AO235" s="17"/>
    </row>
    <row r="236" spans="1:41" ht="20.65" customHeight="1">
      <c r="A236" s="49"/>
      <c r="B236" s="50"/>
      <c r="C236" s="51"/>
      <c r="D236" s="51"/>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30"/>
      <c r="AL236" s="13" t="s">
        <v>492</v>
      </c>
      <c r="AM236" s="14">
        <f>SUM(Jefferson!O44)</f>
        <v>5715</v>
      </c>
      <c r="AN236" s="15">
        <f>AM236/AM239</f>
        <v>0.56572955850326667</v>
      </c>
      <c r="AO236" s="17"/>
    </row>
    <row r="237" spans="1:41" ht="20.65" customHeight="1">
      <c r="A237" s="49"/>
      <c r="B237" s="50"/>
      <c r="C237" s="51"/>
      <c r="D237" s="51"/>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30"/>
      <c r="AL237" s="9" t="s">
        <v>493</v>
      </c>
      <c r="AM237" s="18">
        <f>SUM(Jefferson!O45)</f>
        <v>2803</v>
      </c>
      <c r="AN237" s="19">
        <f>AM237/AM239</f>
        <v>0.27746980795882004</v>
      </c>
      <c r="AO237" s="17"/>
    </row>
    <row r="238" spans="1:41" ht="20.65" customHeight="1">
      <c r="A238" s="49"/>
      <c r="B238" s="50"/>
      <c r="C238" s="51"/>
      <c r="D238" s="51"/>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30"/>
      <c r="AL238" s="13" t="s">
        <v>494</v>
      </c>
      <c r="AM238" s="14">
        <f>SUM(Jefferson!O46)</f>
        <v>1584</v>
      </c>
      <c r="AN238" s="15">
        <f>AM238/AM239</f>
        <v>0.15680063353791329</v>
      </c>
      <c r="AO238" s="17"/>
    </row>
    <row r="239" spans="1:41" ht="20.65" customHeight="1">
      <c r="A239" s="49"/>
      <c r="B239" s="50"/>
      <c r="C239" s="51"/>
      <c r="D239" s="51"/>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30"/>
      <c r="AL239" s="9" t="s">
        <v>50</v>
      </c>
      <c r="AM239" s="18">
        <f>SUM(AM236:AM238)</f>
        <v>10102</v>
      </c>
      <c r="AN239" s="19">
        <f>SUM(AN236:AN238)</f>
        <v>1</v>
      </c>
      <c r="AO239" s="17"/>
    </row>
    <row r="240" spans="1:41" ht="20.65" customHeight="1">
      <c r="A240" s="49"/>
      <c r="B240" s="50"/>
      <c r="C240" s="51"/>
      <c r="D240" s="51"/>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9"/>
      <c r="AM240" s="29"/>
      <c r="AN240" s="29"/>
      <c r="AO240" s="28"/>
    </row>
    <row r="241" spans="1:41" ht="44.65" customHeight="1">
      <c r="A241" s="49"/>
      <c r="B241" s="50"/>
      <c r="C241" s="51"/>
      <c r="D241" s="51"/>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30"/>
      <c r="AL241" s="9" t="s">
        <v>495</v>
      </c>
      <c r="AM241" s="9" t="s">
        <v>16</v>
      </c>
      <c r="AN241" s="9" t="s">
        <v>17</v>
      </c>
      <c r="AO241" s="17"/>
    </row>
    <row r="242" spans="1:41" ht="20.65" customHeight="1">
      <c r="A242" s="49"/>
      <c r="B242" s="50"/>
      <c r="C242" s="51"/>
      <c r="D242" s="51"/>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30"/>
      <c r="AL242" s="13" t="s">
        <v>496</v>
      </c>
      <c r="AM242" s="14">
        <f>SUM(Jefferson!O50)</f>
        <v>6018</v>
      </c>
      <c r="AN242" s="15">
        <f>AM242/AM244</f>
        <v>0.65921787709497204</v>
      </c>
      <c r="AO242" s="17"/>
    </row>
    <row r="243" spans="1:41" ht="20.65" customHeight="1">
      <c r="A243" s="49"/>
      <c r="B243" s="50"/>
      <c r="C243" s="51"/>
      <c r="D243" s="51"/>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30"/>
      <c r="AL243" s="9" t="s">
        <v>497</v>
      </c>
      <c r="AM243" s="18">
        <f>SUM(Jefferson!O51)</f>
        <v>3111</v>
      </c>
      <c r="AN243" s="19">
        <f>AM243/AM244</f>
        <v>0.34078212290502791</v>
      </c>
      <c r="AO243" s="17"/>
    </row>
    <row r="244" spans="1:41" ht="20.65" customHeight="1">
      <c r="A244" s="49"/>
      <c r="B244" s="50"/>
      <c r="C244" s="51"/>
      <c r="D244" s="51"/>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30"/>
      <c r="AL244" s="13" t="s">
        <v>50</v>
      </c>
      <c r="AM244" s="14">
        <f>SUM(AM242:AM243)</f>
        <v>9129</v>
      </c>
      <c r="AN244" s="15">
        <f>SUM(AN242:AN243)</f>
        <v>1</v>
      </c>
      <c r="AO244" s="17"/>
    </row>
    <row r="245" spans="1:41" ht="20.65" customHeight="1">
      <c r="A245" s="49"/>
      <c r="B245" s="50"/>
      <c r="C245" s="51"/>
      <c r="D245" s="51"/>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9"/>
      <c r="AM245" s="29"/>
      <c r="AN245" s="29"/>
      <c r="AO245" s="28"/>
    </row>
    <row r="246" spans="1:41" ht="44.65" customHeight="1">
      <c r="A246" s="49"/>
      <c r="B246" s="50"/>
      <c r="C246" s="51"/>
      <c r="D246" s="51"/>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30"/>
      <c r="AL246" s="13" t="s">
        <v>498</v>
      </c>
      <c r="AM246" s="13" t="s">
        <v>16</v>
      </c>
      <c r="AN246" s="13" t="s">
        <v>17</v>
      </c>
      <c r="AO246" s="17"/>
    </row>
    <row r="247" spans="1:41" ht="20.65" customHeight="1">
      <c r="A247" s="49"/>
      <c r="B247" s="50"/>
      <c r="C247" s="51"/>
      <c r="D247" s="51"/>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30"/>
      <c r="AL247" s="9" t="s">
        <v>499</v>
      </c>
      <c r="AM247" s="18">
        <f>SUM(Jefferson!O55)</f>
        <v>5428</v>
      </c>
      <c r="AN247" s="19">
        <f>AM247/AM249</f>
        <v>0.50672143390589997</v>
      </c>
      <c r="AO247" s="17"/>
    </row>
    <row r="248" spans="1:41" ht="32.65" customHeight="1">
      <c r="A248" s="49"/>
      <c r="B248" s="50"/>
      <c r="C248" s="51"/>
      <c r="D248" s="51"/>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30"/>
      <c r="AL248" s="13" t="s">
        <v>500</v>
      </c>
      <c r="AM248" s="14">
        <f>SUM(Jefferson!O56)</f>
        <v>5284</v>
      </c>
      <c r="AN248" s="15">
        <f>AM248/AM249</f>
        <v>0.49327856609410009</v>
      </c>
      <c r="AO248" s="17"/>
    </row>
    <row r="249" spans="1:41" ht="20.65" customHeight="1">
      <c r="A249" s="49"/>
      <c r="B249" s="50"/>
      <c r="C249" s="51"/>
      <c r="D249" s="51"/>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30"/>
      <c r="AL249" s="9" t="s">
        <v>50</v>
      </c>
      <c r="AM249" s="18">
        <f>SUM(AM247:AM248)</f>
        <v>10712</v>
      </c>
      <c r="AN249" s="19">
        <f>SUM(AN247:AN248)</f>
        <v>1</v>
      </c>
      <c r="AO249" s="17"/>
    </row>
    <row r="250" spans="1:41" ht="20.65" customHeight="1">
      <c r="A250" s="49"/>
      <c r="B250" s="50"/>
      <c r="C250" s="51"/>
      <c r="D250" s="51"/>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9"/>
      <c r="AM250" s="29"/>
      <c r="AN250" s="29"/>
      <c r="AO250" s="28"/>
    </row>
    <row r="251" spans="1:41" ht="44.65" customHeight="1">
      <c r="A251" s="49"/>
      <c r="B251" s="50"/>
      <c r="C251" s="51"/>
      <c r="D251" s="51"/>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30"/>
      <c r="AL251" s="9" t="s">
        <v>501</v>
      </c>
      <c r="AM251" s="9" t="s">
        <v>16</v>
      </c>
      <c r="AN251" s="9" t="s">
        <v>17</v>
      </c>
      <c r="AO251" s="17"/>
    </row>
    <row r="252" spans="1:41" ht="20.65" customHeight="1">
      <c r="A252" s="49"/>
      <c r="B252" s="50"/>
      <c r="C252" s="51"/>
      <c r="D252" s="51"/>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30"/>
      <c r="AL252" s="13" t="s">
        <v>502</v>
      </c>
      <c r="AM252" s="14">
        <f>SUM(Jefferson!O60)</f>
        <v>1834</v>
      </c>
      <c r="AN252" s="15">
        <f>AM252/AM256</f>
        <v>0.19820598724737923</v>
      </c>
      <c r="AO252" s="17"/>
    </row>
    <row r="253" spans="1:41" ht="20.65" customHeight="1">
      <c r="A253" s="49"/>
      <c r="B253" s="50"/>
      <c r="C253" s="51"/>
      <c r="D253" s="51"/>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30"/>
      <c r="AL253" s="9" t="s">
        <v>503</v>
      </c>
      <c r="AM253" s="18">
        <f>SUM(Jefferson!O61)</f>
        <v>2410</v>
      </c>
      <c r="AN253" s="19">
        <f>AM253/AM256</f>
        <v>0.26045606830217227</v>
      </c>
      <c r="AO253" s="17"/>
    </row>
    <row r="254" spans="1:41" ht="32.65" customHeight="1">
      <c r="A254" s="49"/>
      <c r="B254" s="50"/>
      <c r="C254" s="51"/>
      <c r="D254" s="51"/>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30"/>
      <c r="AL254" s="13" t="s">
        <v>504</v>
      </c>
      <c r="AM254" s="14">
        <f>SUM(Jefferson!O62)</f>
        <v>1736</v>
      </c>
      <c r="AN254" s="15">
        <f>AM254/AM256</f>
        <v>0.18761482762347348</v>
      </c>
      <c r="AO254" s="17"/>
    </row>
    <row r="255" spans="1:41" ht="20.65" customHeight="1">
      <c r="A255" s="49"/>
      <c r="B255" s="50"/>
      <c r="C255" s="51"/>
      <c r="D255" s="51"/>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30"/>
      <c r="AL255" s="9" t="s">
        <v>505</v>
      </c>
      <c r="AM255" s="18">
        <f>SUM(Jefferson!O63)</f>
        <v>3273</v>
      </c>
      <c r="AN255" s="19">
        <f>AM255/AM256</f>
        <v>0.35372311682697505</v>
      </c>
      <c r="AO255" s="17"/>
    </row>
    <row r="256" spans="1:41" ht="20.65" customHeight="1">
      <c r="A256" s="49"/>
      <c r="B256" s="50"/>
      <c r="C256" s="51"/>
      <c r="D256" s="51"/>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30"/>
      <c r="AL256" s="13" t="s">
        <v>50</v>
      </c>
      <c r="AM256" s="14">
        <f>SUM(AM252:AM255)</f>
        <v>9253</v>
      </c>
      <c r="AN256" s="15">
        <f>SUM(AN252:AN255)</f>
        <v>1</v>
      </c>
      <c r="AO256" s="17"/>
    </row>
    <row r="257" spans="1:41" ht="20.65" customHeight="1">
      <c r="A257" s="49"/>
      <c r="B257" s="50"/>
      <c r="C257" s="51"/>
      <c r="D257" s="51"/>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9"/>
      <c r="AM257" s="29"/>
      <c r="AN257" s="29"/>
      <c r="AO257" s="28"/>
    </row>
    <row r="258" spans="1:41" ht="44.65" customHeight="1">
      <c r="A258" s="49"/>
      <c r="B258" s="50"/>
      <c r="C258" s="51"/>
      <c r="D258" s="51"/>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30"/>
      <c r="AL258" s="13" t="s">
        <v>506</v>
      </c>
      <c r="AM258" s="13" t="s">
        <v>16</v>
      </c>
      <c r="AN258" s="13" t="s">
        <v>17</v>
      </c>
      <c r="AO258" s="17"/>
    </row>
    <row r="259" spans="1:41" ht="20.65" customHeight="1">
      <c r="A259" s="49"/>
      <c r="B259" s="50"/>
      <c r="C259" s="51"/>
      <c r="D259" s="51"/>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30"/>
      <c r="AL259" s="9" t="s">
        <v>507</v>
      </c>
      <c r="AM259" s="18">
        <f>SUM(Jefferson!O67)</f>
        <v>3457</v>
      </c>
      <c r="AN259" s="19">
        <f>AM259/AM262</f>
        <v>0.37228085289683394</v>
      </c>
      <c r="AO259" s="17"/>
    </row>
    <row r="260" spans="1:41" ht="32.65" customHeight="1">
      <c r="A260" s="49"/>
      <c r="B260" s="50"/>
      <c r="C260" s="51"/>
      <c r="D260" s="51"/>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30"/>
      <c r="AL260" s="13" t="s">
        <v>508</v>
      </c>
      <c r="AM260" s="14">
        <f>SUM(Jefferson!O68)</f>
        <v>2786</v>
      </c>
      <c r="AN260" s="15">
        <f>AM260/AM262</f>
        <v>0.30002153779883695</v>
      </c>
      <c r="AO260" s="17"/>
    </row>
    <row r="261" spans="1:41" ht="20.65" customHeight="1">
      <c r="A261" s="49"/>
      <c r="B261" s="50"/>
      <c r="C261" s="51"/>
      <c r="D261" s="51"/>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30"/>
      <c r="AL261" s="9" t="s">
        <v>509</v>
      </c>
      <c r="AM261" s="18">
        <f>SUM(Jefferson!O69)</f>
        <v>3043</v>
      </c>
      <c r="AN261" s="19">
        <f>AM261/AM262</f>
        <v>0.32769760930432912</v>
      </c>
      <c r="AO261" s="17"/>
    </row>
    <row r="262" spans="1:41" ht="20.65" customHeight="1">
      <c r="A262" s="49"/>
      <c r="B262" s="50"/>
      <c r="C262" s="51"/>
      <c r="D262" s="51"/>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30"/>
      <c r="AL262" s="13" t="s">
        <v>50</v>
      </c>
      <c r="AM262" s="14">
        <f>SUM(AM259:AM261)</f>
        <v>9286</v>
      </c>
      <c r="AN262" s="15">
        <f>SUM(AN259:AN261)</f>
        <v>1</v>
      </c>
      <c r="AO262" s="17"/>
    </row>
    <row r="263" spans="1:41" ht="20.45" customHeight="1">
      <c r="A263" s="49"/>
      <c r="B263" s="50"/>
      <c r="C263" s="51"/>
      <c r="D263" s="51"/>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7"/>
      <c r="AM263" s="27"/>
      <c r="AN263" s="27"/>
      <c r="AO263" s="28"/>
    </row>
  </sheetData>
  <mergeCells count="10">
    <mergeCell ref="A1:AO1"/>
    <mergeCell ref="AH2:AJ2"/>
    <mergeCell ref="AD2:AF2"/>
    <mergeCell ref="Z2:AB2"/>
    <mergeCell ref="V2:X2"/>
    <mergeCell ref="R2:T2"/>
    <mergeCell ref="B2:D2"/>
    <mergeCell ref="F2:H2"/>
    <mergeCell ref="J2:L2"/>
    <mergeCell ref="N2:P2"/>
  </mergeCells>
  <pageMargins left="0.5" right="0.5" top="0.75" bottom="0.75" header="0.27777800000000002" footer="0.27777800000000002"/>
  <pageSetup scale="10" orientation="portrait" r:id="rId1"/>
  <headerFooter>
    <oddFooter>&amp;C&amp;"Helvetica Neue,Regular"&amp;12&amp;K000000&amp;P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0"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18</v>
      </c>
      <c r="G3" s="9" t="s">
        <v>16</v>
      </c>
      <c r="H3" s="9" t="s">
        <v>17</v>
      </c>
      <c r="I3" s="57"/>
    </row>
    <row r="4" spans="1:9" ht="20.65" customHeight="1">
      <c r="A4" s="12"/>
      <c r="B4" s="9" t="s">
        <v>27</v>
      </c>
      <c r="C4" s="18">
        <v>40</v>
      </c>
      <c r="D4" s="19">
        <f>C4/C9</f>
        <v>6.0331825037707391E-2</v>
      </c>
      <c r="E4" s="59"/>
      <c r="F4" s="9" t="s">
        <v>28</v>
      </c>
      <c r="G4" s="18">
        <v>23</v>
      </c>
      <c r="H4" s="19">
        <f>G4/G9</f>
        <v>3.8917089678510999E-2</v>
      </c>
      <c r="I4" s="60"/>
    </row>
    <row r="5" spans="1:9" ht="20.65" customHeight="1">
      <c r="A5" s="12"/>
      <c r="B5" s="9" t="s">
        <v>37</v>
      </c>
      <c r="C5" s="18">
        <v>67</v>
      </c>
      <c r="D5" s="19">
        <f>C5/C9</f>
        <v>0.10105580693815988</v>
      </c>
      <c r="E5" s="59"/>
      <c r="F5" s="9" t="s">
        <v>38</v>
      </c>
      <c r="G5" s="18">
        <v>100</v>
      </c>
      <c r="H5" s="19">
        <f>G5/G9</f>
        <v>0.16920473773265651</v>
      </c>
      <c r="I5" s="60"/>
    </row>
    <row r="6" spans="1:9" ht="20.65" customHeight="1">
      <c r="A6" s="12"/>
      <c r="B6" s="9" t="s">
        <v>47</v>
      </c>
      <c r="C6" s="18">
        <v>41</v>
      </c>
      <c r="D6" s="19">
        <f>C6/C9</f>
        <v>6.1840120663650078E-2</v>
      </c>
      <c r="E6" s="59"/>
      <c r="F6" s="9" t="s">
        <v>48</v>
      </c>
      <c r="G6" s="18">
        <v>59</v>
      </c>
      <c r="H6" s="19">
        <f>G6/G9</f>
        <v>9.9830795262267347E-2</v>
      </c>
      <c r="I6" s="60"/>
    </row>
    <row r="7" spans="1:9" ht="20.65" customHeight="1">
      <c r="A7" s="12"/>
      <c r="B7" s="9" t="s">
        <v>52</v>
      </c>
      <c r="C7" s="18">
        <v>513</v>
      </c>
      <c r="D7" s="19">
        <f>C7/C9</f>
        <v>0.77375565610859731</v>
      </c>
      <c r="E7" s="59"/>
      <c r="F7" s="9" t="s">
        <v>53</v>
      </c>
      <c r="G7" s="18">
        <v>86</v>
      </c>
      <c r="H7" s="19">
        <f>G7/G9</f>
        <v>0.1455160744500846</v>
      </c>
      <c r="I7" s="60"/>
    </row>
    <row r="8" spans="1:9" ht="20.65" customHeight="1">
      <c r="A8" s="12"/>
      <c r="B8" s="9" t="s">
        <v>55</v>
      </c>
      <c r="C8" s="18">
        <v>2</v>
      </c>
      <c r="D8" s="19">
        <f>C8/C9</f>
        <v>3.0165912518853697E-3</v>
      </c>
      <c r="E8" s="59"/>
      <c r="F8" s="9" t="s">
        <v>56</v>
      </c>
      <c r="G8" s="18">
        <v>323</v>
      </c>
      <c r="H8" s="19">
        <f>G8/G9</f>
        <v>0.54653130287648055</v>
      </c>
      <c r="I8" s="60"/>
    </row>
    <row r="9" spans="1:9" ht="20.65" customHeight="1">
      <c r="A9" s="12"/>
      <c r="B9" s="9" t="s">
        <v>50</v>
      </c>
      <c r="C9" s="18">
        <f>SUM(C4:C8)</f>
        <v>663</v>
      </c>
      <c r="D9" s="19">
        <f>SUM(D4:D8)</f>
        <v>1</v>
      </c>
      <c r="E9" s="59"/>
      <c r="F9" s="9" t="s">
        <v>50</v>
      </c>
      <c r="G9" s="18">
        <f>SUM(G4:G8)</f>
        <v>591</v>
      </c>
      <c r="H9" s="19">
        <f>SUM(H4:H8)</f>
        <v>1</v>
      </c>
      <c r="I9" s="60"/>
    </row>
    <row r="10" spans="1:9" ht="20.65" customHeight="1">
      <c r="A10" s="49"/>
      <c r="B10" s="62"/>
      <c r="C10" s="63"/>
      <c r="D10" s="63"/>
      <c r="E10" s="61"/>
      <c r="F10" s="65"/>
      <c r="G10" s="65"/>
      <c r="H10" s="65"/>
      <c r="I10" s="61"/>
    </row>
    <row r="11" spans="1:9" ht="20.65" customHeight="1">
      <c r="A11" s="12"/>
      <c r="B11" s="9" t="s">
        <v>75</v>
      </c>
      <c r="C11" s="9" t="s">
        <v>16</v>
      </c>
      <c r="D11" s="9" t="s">
        <v>17</v>
      </c>
      <c r="E11" s="60"/>
      <c r="F11" s="61"/>
      <c r="G11" s="61"/>
      <c r="H11" s="61"/>
      <c r="I11" s="61"/>
    </row>
    <row r="12" spans="1:9" ht="20.65" customHeight="1">
      <c r="A12" s="12"/>
      <c r="B12" s="9" t="s">
        <v>81</v>
      </c>
      <c r="C12" s="18">
        <v>109</v>
      </c>
      <c r="D12" s="19">
        <f>C12/C15</f>
        <v>0.17165354330708663</v>
      </c>
      <c r="E12" s="60"/>
      <c r="F12" s="61"/>
      <c r="G12" s="61"/>
      <c r="H12" s="61"/>
      <c r="I12" s="61"/>
    </row>
    <row r="13" spans="1:9" ht="32.65" customHeight="1">
      <c r="A13" s="12"/>
      <c r="B13" s="9" t="s">
        <v>85</v>
      </c>
      <c r="C13" s="18">
        <v>430</v>
      </c>
      <c r="D13" s="19">
        <f>C13/C15</f>
        <v>0.67716535433070868</v>
      </c>
      <c r="E13" s="60"/>
      <c r="F13" s="61"/>
      <c r="G13" s="61"/>
      <c r="H13" s="61"/>
      <c r="I13" s="61"/>
    </row>
    <row r="14" spans="1:9" ht="20.65" customHeight="1">
      <c r="A14" s="12"/>
      <c r="B14" s="9" t="s">
        <v>90</v>
      </c>
      <c r="C14" s="18">
        <v>96</v>
      </c>
      <c r="D14" s="19">
        <f>C14/C15</f>
        <v>0.15118110236220472</v>
      </c>
      <c r="E14" s="60"/>
      <c r="F14" s="61"/>
      <c r="G14" s="61"/>
      <c r="H14" s="61"/>
      <c r="I14" s="61"/>
    </row>
    <row r="15" spans="1:9" ht="20.65" customHeight="1">
      <c r="A15" s="12"/>
      <c r="B15" s="9" t="s">
        <v>50</v>
      </c>
      <c r="C15" s="18">
        <f>SUM(C12:C14)</f>
        <v>635</v>
      </c>
      <c r="D15" s="19">
        <f>SUM(D12:D14)</f>
        <v>1</v>
      </c>
      <c r="E15" s="60"/>
      <c r="F15" s="61"/>
      <c r="G15" s="61"/>
      <c r="H15" s="61"/>
      <c r="I15" s="61"/>
    </row>
    <row r="16" spans="1:9" ht="20.65" customHeight="1">
      <c r="A16" s="49"/>
      <c r="B16" s="62"/>
      <c r="C16" s="63"/>
      <c r="D16" s="63"/>
      <c r="E16" s="61"/>
      <c r="F16" s="61"/>
      <c r="G16" s="61"/>
      <c r="H16" s="61"/>
      <c r="I16" s="61"/>
    </row>
    <row r="17" spans="1:9" ht="20.65" customHeight="1">
      <c r="A17" s="12"/>
      <c r="B17" s="9" t="s">
        <v>108</v>
      </c>
      <c r="C17" s="9" t="s">
        <v>16</v>
      </c>
      <c r="D17" s="9" t="s">
        <v>17</v>
      </c>
      <c r="E17" s="60"/>
      <c r="F17" s="61"/>
      <c r="G17" s="61"/>
      <c r="H17" s="61"/>
      <c r="I17" s="61"/>
    </row>
    <row r="18" spans="1:9" ht="20.65" customHeight="1">
      <c r="A18" s="12"/>
      <c r="B18" s="9" t="s">
        <v>111</v>
      </c>
      <c r="C18" s="18">
        <v>137</v>
      </c>
      <c r="D18" s="19">
        <f>C18/C22</f>
        <v>0.2257001647446458</v>
      </c>
      <c r="E18" s="60"/>
      <c r="F18" s="61"/>
      <c r="G18" s="61"/>
      <c r="H18" s="61"/>
      <c r="I18" s="61"/>
    </row>
    <row r="19" spans="1:9" ht="20.65" customHeight="1">
      <c r="A19" s="12"/>
      <c r="B19" s="9" t="s">
        <v>114</v>
      </c>
      <c r="C19" s="18">
        <v>228</v>
      </c>
      <c r="D19" s="19">
        <f>C19/C22</f>
        <v>0.37561779242174631</v>
      </c>
      <c r="E19" s="60"/>
      <c r="F19" s="61"/>
      <c r="G19" s="61"/>
      <c r="H19" s="61"/>
      <c r="I19" s="61"/>
    </row>
    <row r="20" spans="1:9" ht="20.65" customHeight="1">
      <c r="A20" s="12"/>
      <c r="B20" s="9" t="s">
        <v>120</v>
      </c>
      <c r="C20" s="18">
        <v>144</v>
      </c>
      <c r="D20" s="19">
        <f>C20/C22</f>
        <v>0.2372322899505766</v>
      </c>
      <c r="E20" s="60"/>
      <c r="F20" s="61"/>
      <c r="G20" s="61"/>
      <c r="H20" s="61"/>
      <c r="I20" s="61"/>
    </row>
    <row r="21" spans="1:9" ht="20.65" customHeight="1">
      <c r="A21" s="12"/>
      <c r="B21" s="9" t="s">
        <v>127</v>
      </c>
      <c r="C21" s="18">
        <v>98</v>
      </c>
      <c r="D21" s="19">
        <f>C21/C22</f>
        <v>0.16144975288303129</v>
      </c>
      <c r="E21" s="60"/>
      <c r="F21" s="61"/>
      <c r="G21" s="61"/>
      <c r="H21" s="61"/>
      <c r="I21" s="61"/>
    </row>
    <row r="22" spans="1:9" ht="20.65" customHeight="1">
      <c r="A22" s="12"/>
      <c r="B22" s="9" t="s">
        <v>50</v>
      </c>
      <c r="C22" s="18">
        <f>SUM(C18:C21)</f>
        <v>607</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235</v>
      </c>
      <c r="D25" s="19">
        <f>C25/C27</f>
        <v>0.40034071550255534</v>
      </c>
      <c r="E25" s="60"/>
      <c r="F25" s="61"/>
      <c r="G25" s="61"/>
      <c r="H25" s="61"/>
      <c r="I25" s="61"/>
    </row>
    <row r="26" spans="1:9" ht="20.65" customHeight="1">
      <c r="A26" s="12"/>
      <c r="B26" s="9" t="s">
        <v>148</v>
      </c>
      <c r="C26" s="18">
        <v>352</v>
      </c>
      <c r="D26" s="19">
        <f>C26/C27</f>
        <v>0.59965928449744466</v>
      </c>
      <c r="E26" s="60"/>
      <c r="F26" s="61"/>
      <c r="G26" s="61"/>
      <c r="H26" s="61"/>
      <c r="I26" s="61"/>
    </row>
    <row r="27" spans="1:9" ht="20.65" customHeight="1">
      <c r="A27" s="12"/>
      <c r="B27" s="9" t="s">
        <v>50</v>
      </c>
      <c r="C27" s="18">
        <f>SUM(C25:C26)</f>
        <v>587</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124</v>
      </c>
      <c r="D30" s="19">
        <f>C30/C33</f>
        <v>0.24171539961013644</v>
      </c>
      <c r="E30" s="60"/>
      <c r="F30" s="61"/>
      <c r="G30" s="61"/>
      <c r="H30" s="61"/>
      <c r="I30" s="61"/>
    </row>
    <row r="31" spans="1:9" ht="20.65" customHeight="1">
      <c r="A31" s="12"/>
      <c r="B31" s="9" t="s">
        <v>169</v>
      </c>
      <c r="C31" s="18">
        <v>211</v>
      </c>
      <c r="D31" s="19">
        <f>C31/C33</f>
        <v>0.41130604288499023</v>
      </c>
      <c r="E31" s="60"/>
      <c r="F31" s="61"/>
      <c r="G31" s="61"/>
      <c r="H31" s="61"/>
      <c r="I31" s="61"/>
    </row>
    <row r="32" spans="1:9" ht="32.65" customHeight="1">
      <c r="A32" s="12"/>
      <c r="B32" s="9" t="s">
        <v>176</v>
      </c>
      <c r="C32" s="18">
        <v>178</v>
      </c>
      <c r="D32" s="19">
        <f>C32/C33</f>
        <v>0.34697855750487328</v>
      </c>
      <c r="E32" s="60"/>
      <c r="F32" s="61"/>
      <c r="G32" s="61"/>
      <c r="H32" s="61"/>
      <c r="I32" s="61"/>
    </row>
    <row r="33" spans="1:9" ht="20.65" customHeight="1">
      <c r="A33" s="12"/>
      <c r="B33" s="9" t="s">
        <v>50</v>
      </c>
      <c r="C33" s="18">
        <f>SUM(C30:C32)</f>
        <v>513</v>
      </c>
      <c r="D33" s="19">
        <f>SUM(D30:D32)</f>
        <v>0.99999999999999989</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110</v>
      </c>
      <c r="D36" s="19">
        <f>C36/C38</f>
        <v>0.2391304347826087</v>
      </c>
      <c r="E36" s="60"/>
      <c r="F36" s="61"/>
      <c r="G36" s="61"/>
      <c r="H36" s="61"/>
      <c r="I36" s="61"/>
    </row>
    <row r="37" spans="1:9" ht="20.65" customHeight="1">
      <c r="A37" s="12"/>
      <c r="B37" s="9" t="s">
        <v>199</v>
      </c>
      <c r="C37" s="18">
        <v>350</v>
      </c>
      <c r="D37" s="19">
        <f>C37/C38</f>
        <v>0.76086956521739135</v>
      </c>
      <c r="E37" s="60"/>
      <c r="F37" s="61"/>
      <c r="G37" s="61"/>
      <c r="H37" s="61"/>
      <c r="I37" s="61"/>
    </row>
    <row r="38" spans="1:9" ht="20.65" customHeight="1">
      <c r="A38" s="12"/>
      <c r="B38" s="9" t="s">
        <v>50</v>
      </c>
      <c r="C38" s="18">
        <f>SUM(C36:C37)</f>
        <v>460</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175</v>
      </c>
      <c r="D41" s="19">
        <f>C41/C44</f>
        <v>0.40415704387990764</v>
      </c>
      <c r="E41" s="60"/>
      <c r="F41" s="61"/>
      <c r="G41" s="61"/>
      <c r="H41" s="61"/>
      <c r="I41" s="61"/>
    </row>
    <row r="42" spans="1:9" ht="20.65" customHeight="1">
      <c r="A42" s="12"/>
      <c r="B42" s="9" t="s">
        <v>220</v>
      </c>
      <c r="C42" s="18">
        <v>101</v>
      </c>
      <c r="D42" s="19">
        <f>C42/C44</f>
        <v>0.23325635103926096</v>
      </c>
      <c r="E42" s="60"/>
      <c r="F42" s="61"/>
      <c r="G42" s="61"/>
      <c r="H42" s="61"/>
      <c r="I42" s="61"/>
    </row>
    <row r="43" spans="1:9" ht="32.65" customHeight="1">
      <c r="A43" s="12"/>
      <c r="B43" s="9" t="s">
        <v>224</v>
      </c>
      <c r="C43" s="18">
        <v>157</v>
      </c>
      <c r="D43" s="19">
        <f>C43/C44</f>
        <v>0.3625866050808314</v>
      </c>
      <c r="E43" s="60"/>
      <c r="F43" s="61"/>
      <c r="G43" s="61"/>
      <c r="H43" s="61"/>
      <c r="I43" s="61"/>
    </row>
    <row r="44" spans="1:9" ht="20.65" customHeight="1">
      <c r="A44" s="12"/>
      <c r="B44" s="9" t="s">
        <v>50</v>
      </c>
      <c r="C44" s="18">
        <f>SUM(C41:C43)</f>
        <v>433</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255</v>
      </c>
      <c r="D47" s="19">
        <f>C47/C49</f>
        <v>0.57692307692307687</v>
      </c>
      <c r="E47" s="60"/>
      <c r="F47" s="61"/>
      <c r="G47" s="61"/>
      <c r="H47" s="61"/>
      <c r="I47" s="61"/>
    </row>
    <row r="48" spans="1:9" ht="32.65" customHeight="1">
      <c r="A48" s="12"/>
      <c r="B48" s="9" t="s">
        <v>241</v>
      </c>
      <c r="C48" s="18">
        <v>187</v>
      </c>
      <c r="D48" s="19">
        <f>C48/C49</f>
        <v>0.42307692307692307</v>
      </c>
      <c r="E48" s="60"/>
      <c r="F48" s="61"/>
      <c r="G48" s="61"/>
      <c r="H48" s="61"/>
      <c r="I48" s="61"/>
    </row>
    <row r="49" spans="1:9" ht="20.65" customHeight="1">
      <c r="A49" s="12"/>
      <c r="B49" s="9" t="s">
        <v>50</v>
      </c>
      <c r="C49" s="18">
        <f>SUM(C47:C48)</f>
        <v>442</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280</v>
      </c>
      <c r="D52" s="19">
        <f>C52/C54</f>
        <v>0.65116279069767447</v>
      </c>
      <c r="E52" s="60"/>
      <c r="F52" s="61"/>
      <c r="G52" s="61"/>
      <c r="H52" s="61"/>
      <c r="I52" s="61"/>
    </row>
    <row r="53" spans="1:9" ht="20.65" customHeight="1">
      <c r="A53" s="12"/>
      <c r="B53" s="9" t="s">
        <v>259</v>
      </c>
      <c r="C53" s="18">
        <v>150</v>
      </c>
      <c r="D53" s="19">
        <f>C53/C54</f>
        <v>0.34883720930232559</v>
      </c>
      <c r="E53" s="60"/>
      <c r="F53" s="61"/>
      <c r="G53" s="61"/>
      <c r="H53" s="61"/>
      <c r="I53" s="61"/>
    </row>
    <row r="54" spans="1:9" ht="20.65" customHeight="1">
      <c r="A54" s="12"/>
      <c r="B54" s="9" t="s">
        <v>50</v>
      </c>
      <c r="C54" s="18">
        <f>SUM(C52:C53)</f>
        <v>430</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236</v>
      </c>
      <c r="D57" s="19">
        <f>C57/C60</f>
        <v>0.54377880184331795</v>
      </c>
      <c r="E57" s="60"/>
      <c r="F57" s="61"/>
      <c r="G57" s="61"/>
      <c r="H57" s="61"/>
      <c r="I57" s="61"/>
    </row>
    <row r="58" spans="1:9" ht="20.65" customHeight="1">
      <c r="A58" s="12"/>
      <c r="B58" s="9" t="s">
        <v>274</v>
      </c>
      <c r="C58" s="18">
        <v>119</v>
      </c>
      <c r="D58" s="19">
        <f>C58/C60</f>
        <v>0.27419354838709675</v>
      </c>
      <c r="E58" s="60"/>
      <c r="F58" s="61"/>
      <c r="G58" s="61"/>
      <c r="H58" s="61"/>
      <c r="I58" s="61"/>
    </row>
    <row r="59" spans="1:9" ht="20.65" customHeight="1">
      <c r="A59" s="12"/>
      <c r="B59" s="9" t="s">
        <v>278</v>
      </c>
      <c r="C59" s="18">
        <v>79</v>
      </c>
      <c r="D59" s="19">
        <f>C59/C60</f>
        <v>0.18202764976958524</v>
      </c>
      <c r="E59" s="60"/>
      <c r="F59" s="61"/>
      <c r="G59" s="61"/>
      <c r="H59" s="61"/>
      <c r="I59" s="61"/>
    </row>
    <row r="60" spans="1:9" ht="20.65" customHeight="1">
      <c r="A60" s="12"/>
      <c r="B60" s="9" t="s">
        <v>50</v>
      </c>
      <c r="C60" s="18">
        <f>SUM(C57:C59)</f>
        <v>434</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152</v>
      </c>
      <c r="D63" s="19">
        <f>C63/C65</f>
        <v>0.34157303370786518</v>
      </c>
      <c r="E63" s="60"/>
      <c r="F63" s="61"/>
      <c r="G63" s="61"/>
      <c r="H63" s="61"/>
      <c r="I63" s="61"/>
    </row>
    <row r="64" spans="1:9" ht="20.65" customHeight="1">
      <c r="A64" s="12"/>
      <c r="B64" s="9" t="s">
        <v>295</v>
      </c>
      <c r="C64" s="18">
        <v>293</v>
      </c>
      <c r="D64" s="19">
        <f>C64/C65</f>
        <v>0.65842696629213482</v>
      </c>
      <c r="E64" s="60"/>
      <c r="F64" s="61"/>
      <c r="G64" s="61"/>
      <c r="H64" s="61"/>
      <c r="I64" s="61"/>
    </row>
    <row r="65" spans="1:9" ht="20.65" customHeight="1">
      <c r="A65" s="12"/>
      <c r="B65" s="9" t="s">
        <v>50</v>
      </c>
      <c r="C65" s="18">
        <f>SUM(C63:C64)</f>
        <v>445</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156</v>
      </c>
      <c r="D68" s="19">
        <f>C68/C70</f>
        <v>0.31325301204819278</v>
      </c>
      <c r="E68" s="60"/>
      <c r="F68" s="61"/>
      <c r="G68" s="61"/>
      <c r="H68" s="61"/>
      <c r="I68" s="61"/>
    </row>
    <row r="69" spans="1:9" ht="20.65" customHeight="1">
      <c r="A69" s="12"/>
      <c r="B69" s="9" t="s">
        <v>309</v>
      </c>
      <c r="C69" s="18">
        <v>342</v>
      </c>
      <c r="D69" s="19">
        <f>C69/C70</f>
        <v>0.68674698795180722</v>
      </c>
      <c r="E69" s="60"/>
      <c r="F69" s="61"/>
      <c r="G69" s="61"/>
      <c r="H69" s="61"/>
      <c r="I69" s="61"/>
    </row>
    <row r="70" spans="1:9" ht="20.65" customHeight="1">
      <c r="A70" s="12"/>
      <c r="B70" s="9" t="s">
        <v>50</v>
      </c>
      <c r="C70" s="18">
        <f>SUM(C68:C69)</f>
        <v>498</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94</v>
      </c>
      <c r="D73" s="19">
        <f>C73/C76</f>
        <v>0.18076923076923077</v>
      </c>
      <c r="E73" s="60"/>
      <c r="F73" s="61"/>
      <c r="G73" s="61"/>
      <c r="H73" s="61"/>
      <c r="I73" s="61"/>
    </row>
    <row r="74" spans="1:9" ht="20.65" customHeight="1">
      <c r="A74" s="12"/>
      <c r="B74" s="9" t="s">
        <v>321</v>
      </c>
      <c r="C74" s="18">
        <v>68</v>
      </c>
      <c r="D74" s="19">
        <f>C74/C76</f>
        <v>0.13076923076923078</v>
      </c>
      <c r="E74" s="60"/>
      <c r="F74" s="61"/>
      <c r="G74" s="61"/>
      <c r="H74" s="61"/>
      <c r="I74" s="61"/>
    </row>
    <row r="75" spans="1:9" ht="20.65" customHeight="1">
      <c r="A75" s="12"/>
      <c r="B75" s="9" t="s">
        <v>323</v>
      </c>
      <c r="C75" s="18">
        <v>358</v>
      </c>
      <c r="D75" s="19">
        <f>C75/C76</f>
        <v>0.68846153846153846</v>
      </c>
      <c r="E75" s="60"/>
      <c r="F75" s="61"/>
      <c r="G75" s="61"/>
      <c r="H75" s="61"/>
      <c r="I75" s="61"/>
    </row>
    <row r="76" spans="1:9" ht="20.65" customHeight="1">
      <c r="A76" s="12"/>
      <c r="B76" s="9" t="s">
        <v>50</v>
      </c>
      <c r="C76" s="18">
        <f>SUM(C73:C75)</f>
        <v>520</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120</v>
      </c>
      <c r="D79" s="19">
        <f>C79/C82</f>
        <v>0.22514071294559099</v>
      </c>
      <c r="E79" s="60"/>
      <c r="F79" s="61"/>
      <c r="G79" s="61"/>
      <c r="H79" s="61"/>
      <c r="I79" s="61"/>
    </row>
    <row r="80" spans="1:9" ht="20.65" customHeight="1">
      <c r="A80" s="12"/>
      <c r="B80" s="9" t="s">
        <v>332</v>
      </c>
      <c r="C80" s="18">
        <v>51</v>
      </c>
      <c r="D80" s="19">
        <f>C80/C82</f>
        <v>9.5684803001876179E-2</v>
      </c>
      <c r="E80" s="60"/>
      <c r="F80" s="61"/>
      <c r="G80" s="61"/>
      <c r="H80" s="61"/>
      <c r="I80" s="61"/>
    </row>
    <row r="81" spans="1:9" ht="20.65" customHeight="1">
      <c r="A81" s="12"/>
      <c r="B81" s="9" t="s">
        <v>333</v>
      </c>
      <c r="C81" s="18">
        <v>362</v>
      </c>
      <c r="D81" s="19">
        <f>C81/C82</f>
        <v>0.67917448405253278</v>
      </c>
      <c r="E81" s="60"/>
      <c r="F81" s="61"/>
      <c r="G81" s="61"/>
      <c r="H81" s="61"/>
      <c r="I81" s="61"/>
    </row>
    <row r="82" spans="1:9" ht="20.65" customHeight="1">
      <c r="A82" s="12"/>
      <c r="B82" s="9" t="s">
        <v>50</v>
      </c>
      <c r="C82" s="18">
        <f>SUM(C79:C81)</f>
        <v>533</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51</v>
      </c>
      <c r="D85" s="19">
        <f>C85/C89</f>
        <v>0.10897435897435898</v>
      </c>
      <c r="E85" s="60"/>
      <c r="F85" s="61"/>
      <c r="G85" s="61"/>
      <c r="H85" s="61"/>
      <c r="I85" s="61"/>
    </row>
    <row r="86" spans="1:9" ht="20.65" customHeight="1">
      <c r="A86" s="12"/>
      <c r="B86" s="9" t="s">
        <v>342</v>
      </c>
      <c r="C86" s="18">
        <v>88</v>
      </c>
      <c r="D86" s="19">
        <f>C86/C89</f>
        <v>0.18803418803418803</v>
      </c>
      <c r="E86" s="60"/>
      <c r="F86" s="61"/>
      <c r="G86" s="61"/>
      <c r="H86" s="61"/>
      <c r="I86" s="61"/>
    </row>
    <row r="87" spans="1:9" ht="20.65" customHeight="1">
      <c r="A87" s="12"/>
      <c r="B87" s="9" t="s">
        <v>344</v>
      </c>
      <c r="C87" s="18">
        <v>124</v>
      </c>
      <c r="D87" s="19">
        <f>C87/C89</f>
        <v>0.26495726495726496</v>
      </c>
      <c r="E87" s="60"/>
      <c r="F87" s="61"/>
      <c r="G87" s="61"/>
      <c r="H87" s="61"/>
      <c r="I87" s="61"/>
    </row>
    <row r="88" spans="1:9" ht="20.65" customHeight="1">
      <c r="A88" s="12"/>
      <c r="B88" s="9" t="s">
        <v>346</v>
      </c>
      <c r="C88" s="18">
        <v>205</v>
      </c>
      <c r="D88" s="19">
        <f>C88/C89</f>
        <v>0.43803418803418803</v>
      </c>
      <c r="E88" s="60"/>
      <c r="F88" s="61"/>
      <c r="G88" s="61"/>
      <c r="H88" s="61"/>
      <c r="I88" s="61"/>
    </row>
    <row r="89" spans="1:9" ht="20.65" customHeight="1">
      <c r="A89" s="12"/>
      <c r="B89" s="9" t="s">
        <v>50</v>
      </c>
      <c r="C89" s="18">
        <f>SUM(C85:C88)</f>
        <v>468</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314</v>
      </c>
      <c r="D92" s="19">
        <f>C92/C94</f>
        <v>0.66244725738396626</v>
      </c>
      <c r="E92" s="60"/>
      <c r="F92" s="61"/>
      <c r="G92" s="61"/>
      <c r="H92" s="61"/>
      <c r="I92" s="61"/>
    </row>
    <row r="93" spans="1:9" ht="20.65" customHeight="1">
      <c r="A93" s="12"/>
      <c r="B93" s="9" t="s">
        <v>355</v>
      </c>
      <c r="C93" s="18">
        <v>160</v>
      </c>
      <c r="D93" s="19">
        <f>C93/C94</f>
        <v>0.33755274261603374</v>
      </c>
      <c r="E93" s="60"/>
      <c r="F93" s="61"/>
      <c r="G93" s="61"/>
      <c r="H93" s="61"/>
      <c r="I93" s="61"/>
    </row>
    <row r="94" spans="1:9" ht="20.65" customHeight="1">
      <c r="A94" s="12"/>
      <c r="B94" s="9" t="s">
        <v>50</v>
      </c>
      <c r="C94" s="18">
        <f>SUM(C92:C93)</f>
        <v>474</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292</v>
      </c>
      <c r="D97" s="19">
        <f>C97/C99</f>
        <v>0.65765765765765771</v>
      </c>
      <c r="E97" s="60"/>
      <c r="F97" s="61"/>
      <c r="G97" s="61"/>
      <c r="H97" s="61"/>
      <c r="I97" s="61"/>
    </row>
    <row r="98" spans="1:9" ht="20.65" customHeight="1">
      <c r="A98" s="12"/>
      <c r="B98" s="9" t="s">
        <v>364</v>
      </c>
      <c r="C98" s="18">
        <v>152</v>
      </c>
      <c r="D98" s="19">
        <f>C98/C99</f>
        <v>0.34234234234234234</v>
      </c>
      <c r="E98" s="60"/>
      <c r="F98" s="61"/>
      <c r="G98" s="61"/>
      <c r="H98" s="61"/>
      <c r="I98" s="61"/>
    </row>
    <row r="99" spans="1:9" ht="20.65" customHeight="1">
      <c r="A99" s="12"/>
      <c r="B99" s="9" t="s">
        <v>50</v>
      </c>
      <c r="C99" s="18">
        <f>SUM(C97:C98)</f>
        <v>444</v>
      </c>
      <c r="D99" s="19">
        <f>SUM(D97:D98)</f>
        <v>1</v>
      </c>
      <c r="E99" s="60"/>
      <c r="F99" s="61"/>
      <c r="G99" s="61"/>
      <c r="H99" s="61"/>
      <c r="I99" s="61"/>
    </row>
    <row r="100" spans="1:9" ht="20.45" customHeight="1">
      <c r="A100" s="49"/>
      <c r="B100" s="68"/>
      <c r="C100" s="69"/>
      <c r="D100" s="69"/>
      <c r="E100" s="61"/>
      <c r="F100" s="61"/>
      <c r="G100" s="61"/>
      <c r="H100" s="61"/>
      <c r="I100" s="61"/>
    </row>
    <row r="101" spans="1:9" ht="20.100000000000001" customHeight="1">
      <c r="A101" s="49"/>
      <c r="B101" s="70"/>
      <c r="C101" s="71"/>
      <c r="D101" s="71"/>
      <c r="E101" s="61"/>
      <c r="F101" s="61"/>
      <c r="G101" s="61"/>
      <c r="H101" s="61"/>
      <c r="I101" s="61"/>
    </row>
    <row r="102" spans="1:9" ht="20.100000000000001" customHeight="1">
      <c r="A102" s="49"/>
      <c r="B102" s="70"/>
      <c r="C102" s="71"/>
      <c r="D102" s="71"/>
      <c r="E102" s="61"/>
      <c r="F102" s="61"/>
      <c r="G102" s="61"/>
      <c r="H102" s="61"/>
      <c r="I102" s="61"/>
    </row>
    <row r="103" spans="1:9" ht="20.100000000000001" customHeight="1">
      <c r="A103" s="49"/>
      <c r="B103" s="70"/>
      <c r="C103" s="71"/>
      <c r="D103" s="71"/>
      <c r="E103" s="61"/>
      <c r="F103" s="61"/>
      <c r="G103" s="61"/>
      <c r="H103" s="61"/>
      <c r="I103" s="61"/>
    </row>
    <row r="104" spans="1:9" ht="20.100000000000001" customHeight="1">
      <c r="A104" s="49"/>
      <c r="B104" s="70"/>
      <c r="C104" s="71"/>
      <c r="D104" s="71"/>
      <c r="E104" s="61"/>
      <c r="F104" s="61"/>
      <c r="G104" s="61"/>
      <c r="H104" s="61"/>
      <c r="I104" s="61"/>
    </row>
    <row r="105" spans="1:9" ht="20.100000000000001" customHeight="1">
      <c r="A105" s="49"/>
      <c r="B105" s="70"/>
      <c r="C105" s="71"/>
      <c r="D105" s="71"/>
      <c r="E105" s="61"/>
      <c r="F105" s="61"/>
      <c r="G105" s="61"/>
      <c r="H105" s="61"/>
      <c r="I105" s="61"/>
    </row>
    <row r="106" spans="1:9" ht="20.100000000000001" customHeight="1">
      <c r="A106" s="49"/>
      <c r="B106" s="70"/>
      <c r="C106" s="71"/>
      <c r="D106" s="71"/>
      <c r="E106" s="61"/>
      <c r="F106" s="61"/>
      <c r="G106" s="61"/>
      <c r="H106" s="61"/>
      <c r="I106" s="61"/>
    </row>
    <row r="107" spans="1:9" ht="20.100000000000001" customHeight="1">
      <c r="A107" s="49"/>
      <c r="B107" s="70"/>
      <c r="C107" s="71"/>
      <c r="D107" s="71"/>
      <c r="E107" s="61"/>
      <c r="F107" s="61"/>
      <c r="G107" s="61"/>
      <c r="H107" s="61"/>
      <c r="I107" s="61"/>
    </row>
    <row r="108" spans="1:9" ht="20.100000000000001" customHeight="1">
      <c r="A108" s="49"/>
      <c r="B108" s="70"/>
      <c r="C108" s="71"/>
      <c r="D108" s="71"/>
      <c r="E108" s="61"/>
      <c r="F108" s="61"/>
      <c r="G108" s="61"/>
      <c r="H108" s="61"/>
      <c r="I108" s="61"/>
    </row>
  </sheetData>
  <mergeCells count="1">
    <mergeCell ref="A1:I1"/>
  </mergeCells>
  <pageMargins left="1" right="1" top="1" bottom="1" header="0.25" footer="0.25"/>
  <pageSetup orientation="portrait"/>
  <headerFooter>
    <oddFooter>&amp;C&amp;"Helvetica Neue,Regular"&amp;12&amp;K000000&amp;P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1"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325</v>
      </c>
      <c r="G3" s="9" t="s">
        <v>16</v>
      </c>
      <c r="H3" s="9" t="s">
        <v>17</v>
      </c>
      <c r="I3" s="56"/>
      <c r="J3" s="9" t="s">
        <v>570</v>
      </c>
      <c r="K3" s="9" t="s">
        <v>16</v>
      </c>
      <c r="L3" s="9" t="s">
        <v>17</v>
      </c>
      <c r="M3" s="57"/>
    </row>
    <row r="4" spans="1:13" ht="20.65" customHeight="1">
      <c r="A4" s="12"/>
      <c r="B4" s="9" t="s">
        <v>27</v>
      </c>
      <c r="C4" s="18">
        <v>369</v>
      </c>
      <c r="D4" s="19">
        <f>C4/C9</f>
        <v>0.16320212295444494</v>
      </c>
      <c r="E4" s="59"/>
      <c r="F4" s="9" t="s">
        <v>328</v>
      </c>
      <c r="G4" s="18">
        <v>746</v>
      </c>
      <c r="H4" s="19">
        <f>G4/G6</f>
        <v>0.60307194826192401</v>
      </c>
      <c r="I4" s="59"/>
      <c r="J4" s="9" t="s">
        <v>675</v>
      </c>
      <c r="K4" s="18">
        <v>222</v>
      </c>
      <c r="L4" s="19">
        <f>K4/K8</f>
        <v>0.29878869448183043</v>
      </c>
      <c r="M4" s="60"/>
    </row>
    <row r="5" spans="1:13" ht="20.65" customHeight="1">
      <c r="A5" s="12"/>
      <c r="B5" s="9" t="s">
        <v>37</v>
      </c>
      <c r="C5" s="18">
        <v>246</v>
      </c>
      <c r="D5" s="19">
        <f>C5/C9</f>
        <v>0.10880141530296329</v>
      </c>
      <c r="E5" s="59"/>
      <c r="F5" s="9" t="s">
        <v>331</v>
      </c>
      <c r="G5" s="18">
        <v>491</v>
      </c>
      <c r="H5" s="19">
        <f>G5/G6</f>
        <v>0.39692805173807599</v>
      </c>
      <c r="I5" s="59"/>
      <c r="J5" s="9" t="s">
        <v>676</v>
      </c>
      <c r="K5" s="18">
        <v>230</v>
      </c>
      <c r="L5" s="19">
        <f>K5/K8</f>
        <v>0.30955585464333785</v>
      </c>
      <c r="M5" s="60"/>
    </row>
    <row r="6" spans="1:13" ht="20.65" customHeight="1">
      <c r="A6" s="12"/>
      <c r="B6" s="9" t="s">
        <v>47</v>
      </c>
      <c r="C6" s="18">
        <v>32</v>
      </c>
      <c r="D6" s="19">
        <f>C6/C9</f>
        <v>1.4153029632905795E-2</v>
      </c>
      <c r="E6" s="59"/>
      <c r="F6" s="9" t="s">
        <v>50</v>
      </c>
      <c r="G6" s="18">
        <f>SUM(G4:G5)</f>
        <v>1237</v>
      </c>
      <c r="H6" s="19">
        <f>SUM(H4:H5)</f>
        <v>1</v>
      </c>
      <c r="I6" s="59"/>
      <c r="J6" s="9" t="s">
        <v>677</v>
      </c>
      <c r="K6" s="18">
        <v>74</v>
      </c>
      <c r="L6" s="19">
        <f>K6/K8</f>
        <v>9.9596231493943477E-2</v>
      </c>
      <c r="M6" s="60"/>
    </row>
    <row r="7" spans="1:13" ht="20.65" customHeight="1">
      <c r="A7" s="12"/>
      <c r="B7" s="9" t="s">
        <v>52</v>
      </c>
      <c r="C7" s="18">
        <v>1595</v>
      </c>
      <c r="D7" s="19">
        <f>C7/C9</f>
        <v>0.70544007076514814</v>
      </c>
      <c r="E7" s="60"/>
      <c r="F7" s="63"/>
      <c r="G7" s="63"/>
      <c r="H7" s="63"/>
      <c r="I7" s="64"/>
      <c r="J7" s="9" t="s">
        <v>678</v>
      </c>
      <c r="K7" s="18">
        <v>217</v>
      </c>
      <c r="L7" s="19">
        <f>K7/K8</f>
        <v>0.2920592193808883</v>
      </c>
      <c r="M7" s="60"/>
    </row>
    <row r="8" spans="1:13" ht="20.65" customHeight="1">
      <c r="A8" s="12"/>
      <c r="B8" s="9" t="s">
        <v>55</v>
      </c>
      <c r="C8" s="18">
        <v>19</v>
      </c>
      <c r="D8" s="19">
        <f>C8/C9</f>
        <v>8.4033613445378148E-3</v>
      </c>
      <c r="E8" s="59"/>
      <c r="F8" s="9" t="s">
        <v>395</v>
      </c>
      <c r="G8" s="9" t="s">
        <v>16</v>
      </c>
      <c r="H8" s="9" t="s">
        <v>17</v>
      </c>
      <c r="I8" s="59"/>
      <c r="J8" s="9" t="s">
        <v>50</v>
      </c>
      <c r="K8" s="18">
        <f>SUM(K4:K7)</f>
        <v>743</v>
      </c>
      <c r="L8" s="19">
        <f>SUM(L4:L7)</f>
        <v>1</v>
      </c>
      <c r="M8" s="60"/>
    </row>
    <row r="9" spans="1:13" ht="20.65" customHeight="1">
      <c r="A9" s="12"/>
      <c r="B9" s="9" t="s">
        <v>50</v>
      </c>
      <c r="C9" s="18">
        <f>SUM(C4:C8)</f>
        <v>2261</v>
      </c>
      <c r="D9" s="19">
        <f>SUM(D4:D8)</f>
        <v>1</v>
      </c>
      <c r="E9" s="59"/>
      <c r="F9" s="9" t="s">
        <v>397</v>
      </c>
      <c r="G9" s="18">
        <v>204</v>
      </c>
      <c r="H9" s="19">
        <f>G9/G13</f>
        <v>0.25531914893617019</v>
      </c>
      <c r="I9" s="60"/>
      <c r="J9" s="63"/>
      <c r="K9" s="63"/>
      <c r="L9" s="63"/>
      <c r="M9" s="61"/>
    </row>
    <row r="10" spans="1:13" ht="32.65" customHeight="1">
      <c r="A10" s="49"/>
      <c r="B10" s="62"/>
      <c r="C10" s="63"/>
      <c r="D10" s="63"/>
      <c r="E10" s="64"/>
      <c r="F10" s="9" t="s">
        <v>399</v>
      </c>
      <c r="G10" s="18">
        <v>120</v>
      </c>
      <c r="H10" s="19">
        <f>G10/G13</f>
        <v>0.15018773466833543</v>
      </c>
      <c r="I10" s="59"/>
      <c r="J10" s="9" t="s">
        <v>593</v>
      </c>
      <c r="K10" s="9" t="s">
        <v>16</v>
      </c>
      <c r="L10" s="9" t="s">
        <v>17</v>
      </c>
      <c r="M10" s="60"/>
    </row>
    <row r="11" spans="1:13" ht="20.65" customHeight="1">
      <c r="A11" s="12"/>
      <c r="B11" s="9" t="s">
        <v>75</v>
      </c>
      <c r="C11" s="9" t="s">
        <v>16</v>
      </c>
      <c r="D11" s="9" t="s">
        <v>17</v>
      </c>
      <c r="E11" s="59"/>
      <c r="F11" s="9" t="s">
        <v>401</v>
      </c>
      <c r="G11" s="18">
        <v>279</v>
      </c>
      <c r="H11" s="19">
        <f>G11/G13</f>
        <v>0.34918648310387984</v>
      </c>
      <c r="I11" s="59"/>
      <c r="J11" s="9" t="s">
        <v>679</v>
      </c>
      <c r="K11" s="18">
        <v>415</v>
      </c>
      <c r="L11" s="19">
        <f>K11/K13</f>
        <v>0.65664556962025311</v>
      </c>
      <c r="M11" s="60"/>
    </row>
    <row r="12" spans="1:13" ht="20.65" customHeight="1">
      <c r="A12" s="12"/>
      <c r="B12" s="9" t="s">
        <v>81</v>
      </c>
      <c r="C12" s="18">
        <v>753</v>
      </c>
      <c r="D12" s="19">
        <f>C12/C15</f>
        <v>0.35670298436759829</v>
      </c>
      <c r="E12" s="59"/>
      <c r="F12" s="9" t="s">
        <v>402</v>
      </c>
      <c r="G12" s="18">
        <v>196</v>
      </c>
      <c r="H12" s="19">
        <f>G12/G13</f>
        <v>0.24530663329161451</v>
      </c>
      <c r="I12" s="59"/>
      <c r="J12" s="9" t="s">
        <v>680</v>
      </c>
      <c r="K12" s="18">
        <v>217</v>
      </c>
      <c r="L12" s="19">
        <f>K12/K13</f>
        <v>0.34335443037974683</v>
      </c>
      <c r="M12" s="60"/>
    </row>
    <row r="13" spans="1:13" ht="32.65" customHeight="1">
      <c r="A13" s="12"/>
      <c r="B13" s="9" t="s">
        <v>85</v>
      </c>
      <c r="C13" s="18">
        <v>871</v>
      </c>
      <c r="D13" s="19">
        <f>C13/C15</f>
        <v>0.41260066319279964</v>
      </c>
      <c r="E13" s="59"/>
      <c r="F13" s="9" t="s">
        <v>50</v>
      </c>
      <c r="G13" s="18">
        <f>SUM(G9:G12)</f>
        <v>799</v>
      </c>
      <c r="H13" s="19">
        <f>SUM(H9:H12)</f>
        <v>1</v>
      </c>
      <c r="I13" s="59"/>
      <c r="J13" s="9" t="s">
        <v>50</v>
      </c>
      <c r="K13" s="18">
        <f>SUM(K11:K12)</f>
        <v>632</v>
      </c>
      <c r="L13" s="19">
        <f>SUM(L11:L12)</f>
        <v>1</v>
      </c>
      <c r="M13" s="60"/>
    </row>
    <row r="14" spans="1:13" ht="20.65" customHeight="1">
      <c r="A14" s="12"/>
      <c r="B14" s="9" t="s">
        <v>90</v>
      </c>
      <c r="C14" s="18">
        <v>487</v>
      </c>
      <c r="D14" s="19">
        <f>C14/C15</f>
        <v>0.2306963524396021</v>
      </c>
      <c r="E14" s="60"/>
      <c r="F14" s="63"/>
      <c r="G14" s="63"/>
      <c r="H14" s="63"/>
      <c r="I14" s="61"/>
      <c r="J14" s="63"/>
      <c r="K14" s="63"/>
      <c r="L14" s="63"/>
      <c r="M14" s="61"/>
    </row>
    <row r="15" spans="1:13" ht="20.65" customHeight="1">
      <c r="A15" s="12"/>
      <c r="B15" s="9" t="s">
        <v>50</v>
      </c>
      <c r="C15" s="18">
        <f>SUM(C12:C14)</f>
        <v>2111</v>
      </c>
      <c r="D15" s="19">
        <f>SUM(D12:D14)</f>
        <v>1</v>
      </c>
      <c r="E15" s="59"/>
      <c r="F15" s="9" t="s">
        <v>19</v>
      </c>
      <c r="G15" s="9" t="s">
        <v>16</v>
      </c>
      <c r="H15" s="9" t="s">
        <v>17</v>
      </c>
      <c r="I15" s="59"/>
      <c r="J15" s="9" t="s">
        <v>542</v>
      </c>
      <c r="K15" s="9" t="s">
        <v>16</v>
      </c>
      <c r="L15" s="9" t="s">
        <v>17</v>
      </c>
      <c r="M15" s="60"/>
    </row>
    <row r="16" spans="1:13" ht="20.65" customHeight="1">
      <c r="A16" s="49"/>
      <c r="B16" s="62"/>
      <c r="C16" s="63"/>
      <c r="D16" s="63"/>
      <c r="E16" s="64"/>
      <c r="F16" s="9" t="s">
        <v>29</v>
      </c>
      <c r="G16" s="18">
        <v>58</v>
      </c>
      <c r="H16" s="19">
        <f>G16/G20</f>
        <v>0.29292929292929293</v>
      </c>
      <c r="I16" s="59"/>
      <c r="J16" s="9" t="s">
        <v>681</v>
      </c>
      <c r="K16" s="18">
        <v>465</v>
      </c>
      <c r="L16" s="19">
        <f>K16/K21</f>
        <v>0.20270270270270271</v>
      </c>
      <c r="M16" s="60"/>
    </row>
    <row r="17" spans="1:13" ht="32.65" customHeight="1">
      <c r="A17" s="12"/>
      <c r="B17" s="9" t="s">
        <v>108</v>
      </c>
      <c r="C17" s="9" t="s">
        <v>16</v>
      </c>
      <c r="D17" s="9" t="s">
        <v>17</v>
      </c>
      <c r="E17" s="59"/>
      <c r="F17" s="9" t="s">
        <v>39</v>
      </c>
      <c r="G17" s="18">
        <v>32</v>
      </c>
      <c r="H17" s="19">
        <f>G17/G20</f>
        <v>0.16161616161616163</v>
      </c>
      <c r="I17" s="59"/>
      <c r="J17" s="9" t="s">
        <v>682</v>
      </c>
      <c r="K17" s="18">
        <v>457</v>
      </c>
      <c r="L17" s="19">
        <f>K17/K21</f>
        <v>0.19921534437663471</v>
      </c>
      <c r="M17" s="60"/>
    </row>
    <row r="18" spans="1:13" ht="32.65" customHeight="1">
      <c r="A18" s="12"/>
      <c r="B18" s="9" t="s">
        <v>111</v>
      </c>
      <c r="C18" s="18">
        <v>329</v>
      </c>
      <c r="D18" s="19">
        <f>C18/C22</f>
        <v>0.15817307692307692</v>
      </c>
      <c r="E18" s="59"/>
      <c r="F18" s="9" t="s">
        <v>49</v>
      </c>
      <c r="G18" s="18">
        <v>58</v>
      </c>
      <c r="H18" s="19">
        <f>G18/G20</f>
        <v>0.29292929292929293</v>
      </c>
      <c r="I18" s="59"/>
      <c r="J18" s="9" t="s">
        <v>683</v>
      </c>
      <c r="K18" s="18">
        <v>267</v>
      </c>
      <c r="L18" s="19">
        <f>K18/K21</f>
        <v>0.11639058413251961</v>
      </c>
      <c r="M18" s="60"/>
    </row>
    <row r="19" spans="1:13" ht="20.65" customHeight="1">
      <c r="A19" s="12"/>
      <c r="B19" s="9" t="s">
        <v>114</v>
      </c>
      <c r="C19" s="18">
        <v>624</v>
      </c>
      <c r="D19" s="19">
        <f>C19/C22</f>
        <v>0.3</v>
      </c>
      <c r="E19" s="59"/>
      <c r="F19" s="9" t="s">
        <v>54</v>
      </c>
      <c r="G19" s="18">
        <v>50</v>
      </c>
      <c r="H19" s="19">
        <f>G19/G20</f>
        <v>0.25252525252525254</v>
      </c>
      <c r="I19" s="59"/>
      <c r="J19" s="9" t="s">
        <v>684</v>
      </c>
      <c r="K19" s="18">
        <v>930</v>
      </c>
      <c r="L19" s="19">
        <f>K19/K21</f>
        <v>0.40540540540540543</v>
      </c>
      <c r="M19" s="60"/>
    </row>
    <row r="20" spans="1:13" ht="20.65" customHeight="1">
      <c r="A20" s="12"/>
      <c r="B20" s="9" t="s">
        <v>120</v>
      </c>
      <c r="C20" s="18">
        <v>557</v>
      </c>
      <c r="D20" s="19">
        <f>C20/C22</f>
        <v>0.26778846153846153</v>
      </c>
      <c r="E20" s="59"/>
      <c r="F20" s="9" t="s">
        <v>50</v>
      </c>
      <c r="G20" s="18">
        <f>SUM(G16:G19)</f>
        <v>198</v>
      </c>
      <c r="H20" s="19">
        <f>SUM(H16:H19)</f>
        <v>1</v>
      </c>
      <c r="I20" s="59"/>
      <c r="J20" s="9" t="s">
        <v>685</v>
      </c>
      <c r="K20" s="18">
        <v>175</v>
      </c>
      <c r="L20" s="19">
        <f>K20/K21</f>
        <v>7.6285963382737576E-2</v>
      </c>
      <c r="M20" s="60"/>
    </row>
    <row r="21" spans="1:13" ht="20.65" customHeight="1">
      <c r="A21" s="12"/>
      <c r="B21" s="9" t="s">
        <v>127</v>
      </c>
      <c r="C21" s="18">
        <v>570</v>
      </c>
      <c r="D21" s="19">
        <f>C21/C22</f>
        <v>0.27403846153846156</v>
      </c>
      <c r="E21" s="60"/>
      <c r="F21" s="63"/>
      <c r="G21" s="63"/>
      <c r="H21" s="63"/>
      <c r="I21" s="64"/>
      <c r="J21" s="9" t="s">
        <v>50</v>
      </c>
      <c r="K21" s="18">
        <f>SUM(K16:K20)</f>
        <v>2294</v>
      </c>
      <c r="L21" s="19">
        <f>SUM(L16:L20)</f>
        <v>1</v>
      </c>
      <c r="M21" s="60"/>
    </row>
    <row r="22" spans="1:13" ht="20.65" customHeight="1">
      <c r="A22" s="12"/>
      <c r="B22" s="9" t="s">
        <v>50</v>
      </c>
      <c r="C22" s="18">
        <f>SUM(C18:C21)</f>
        <v>2080</v>
      </c>
      <c r="D22" s="19">
        <f>SUM(D18:D21)</f>
        <v>1</v>
      </c>
      <c r="E22" s="59"/>
      <c r="F22" s="9" t="s">
        <v>244</v>
      </c>
      <c r="G22" s="9" t="s">
        <v>16</v>
      </c>
      <c r="H22" s="9" t="s">
        <v>17</v>
      </c>
      <c r="I22" s="60"/>
      <c r="J22" s="65"/>
      <c r="K22" s="65"/>
      <c r="L22" s="65"/>
      <c r="M22" s="61"/>
    </row>
    <row r="23" spans="1:13" ht="20.65" customHeight="1">
      <c r="A23" s="49"/>
      <c r="B23" s="62"/>
      <c r="C23" s="63"/>
      <c r="D23" s="63"/>
      <c r="E23" s="64"/>
      <c r="F23" s="9" t="s">
        <v>248</v>
      </c>
      <c r="G23" s="18">
        <v>1838</v>
      </c>
      <c r="H23" s="19">
        <f>G23/G25</f>
        <v>0.8392694063926941</v>
      </c>
      <c r="I23" s="60"/>
      <c r="J23" s="61"/>
      <c r="K23" s="61"/>
      <c r="L23" s="61"/>
      <c r="M23" s="61"/>
    </row>
    <row r="24" spans="1:13" ht="20.65" customHeight="1">
      <c r="A24" s="12"/>
      <c r="B24" s="9" t="s">
        <v>137</v>
      </c>
      <c r="C24" s="9" t="s">
        <v>16</v>
      </c>
      <c r="D24" s="9" t="s">
        <v>17</v>
      </c>
      <c r="E24" s="59"/>
      <c r="F24" s="9" t="s">
        <v>253</v>
      </c>
      <c r="G24" s="43">
        <v>352</v>
      </c>
      <c r="H24" s="19">
        <f>G24/G25</f>
        <v>0.16073059360730593</v>
      </c>
      <c r="I24" s="60"/>
      <c r="J24" s="61"/>
      <c r="K24" s="61"/>
      <c r="L24" s="61"/>
      <c r="M24" s="61"/>
    </row>
    <row r="25" spans="1:13" ht="20.65" customHeight="1">
      <c r="A25" s="12"/>
      <c r="B25" s="9" t="s">
        <v>142</v>
      </c>
      <c r="C25" s="18">
        <v>1055</v>
      </c>
      <c r="D25" s="19">
        <f>C25/C27</f>
        <v>0.54047131147540983</v>
      </c>
      <c r="E25" s="59"/>
      <c r="F25" s="9" t="s">
        <v>50</v>
      </c>
      <c r="G25" s="18">
        <f>SUM(G23:G24)</f>
        <v>2190</v>
      </c>
      <c r="H25" s="19">
        <f>SUM(H23:H24)</f>
        <v>1</v>
      </c>
      <c r="I25" s="60"/>
      <c r="J25" s="61"/>
      <c r="K25" s="61"/>
      <c r="L25" s="61"/>
      <c r="M25" s="61"/>
    </row>
    <row r="26" spans="1:13" ht="20.65" customHeight="1">
      <c r="A26" s="12"/>
      <c r="B26" s="9" t="s">
        <v>148</v>
      </c>
      <c r="C26" s="18">
        <v>897</v>
      </c>
      <c r="D26" s="19">
        <f>C26/C27</f>
        <v>0.45952868852459017</v>
      </c>
      <c r="E26" s="60"/>
      <c r="F26" s="65"/>
      <c r="G26" s="65"/>
      <c r="H26" s="65"/>
      <c r="I26" s="61"/>
      <c r="J26" s="61"/>
      <c r="K26" s="61"/>
      <c r="L26" s="61"/>
      <c r="M26" s="61"/>
    </row>
    <row r="27" spans="1:13" ht="20.65" customHeight="1">
      <c r="A27" s="12"/>
      <c r="B27" s="9" t="s">
        <v>50</v>
      </c>
      <c r="C27" s="18">
        <f>SUM(C25:C26)</f>
        <v>1952</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570</v>
      </c>
      <c r="D30" s="19">
        <f>C30/C33</f>
        <v>0.31474323578133628</v>
      </c>
      <c r="E30" s="60"/>
      <c r="F30" s="61"/>
      <c r="G30" s="61"/>
      <c r="H30" s="61"/>
      <c r="I30" s="61"/>
      <c r="J30" s="61"/>
      <c r="K30" s="61"/>
      <c r="L30" s="61"/>
      <c r="M30" s="61"/>
    </row>
    <row r="31" spans="1:13" ht="20.65" customHeight="1">
      <c r="A31" s="12"/>
      <c r="B31" s="9" t="s">
        <v>169</v>
      </c>
      <c r="C31" s="18">
        <v>793</v>
      </c>
      <c r="D31" s="19">
        <f>C31/C33</f>
        <v>0.43787962451684154</v>
      </c>
      <c r="E31" s="60"/>
      <c r="F31" s="61"/>
      <c r="G31" s="61"/>
      <c r="H31" s="61"/>
      <c r="I31" s="61"/>
      <c r="J31" s="61"/>
      <c r="K31" s="61"/>
      <c r="L31" s="61"/>
      <c r="M31" s="61"/>
    </row>
    <row r="32" spans="1:13" ht="32.65" customHeight="1">
      <c r="A32" s="12"/>
      <c r="B32" s="9" t="s">
        <v>176</v>
      </c>
      <c r="C32" s="18">
        <v>448</v>
      </c>
      <c r="D32" s="19">
        <f>C32/C33</f>
        <v>0.24737713970182221</v>
      </c>
      <c r="E32" s="60"/>
      <c r="F32" s="61"/>
      <c r="G32" s="61"/>
      <c r="H32" s="61"/>
      <c r="I32" s="61"/>
      <c r="J32" s="61"/>
      <c r="K32" s="61"/>
      <c r="L32" s="61"/>
      <c r="M32" s="61"/>
    </row>
    <row r="33" spans="1:13" ht="20.65" customHeight="1">
      <c r="A33" s="12"/>
      <c r="B33" s="9" t="s">
        <v>50</v>
      </c>
      <c r="C33" s="18">
        <f>SUM(C30:C32)</f>
        <v>1811</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445</v>
      </c>
      <c r="D36" s="19">
        <f>C36/C38</f>
        <v>0.26038619075482738</v>
      </c>
      <c r="E36" s="60"/>
      <c r="F36" s="61"/>
      <c r="G36" s="61"/>
      <c r="H36" s="61"/>
      <c r="I36" s="61"/>
      <c r="J36" s="61"/>
      <c r="K36" s="61"/>
      <c r="L36" s="61"/>
      <c r="M36" s="61"/>
    </row>
    <row r="37" spans="1:13" ht="20.65" customHeight="1">
      <c r="A37" s="12"/>
      <c r="B37" s="9" t="s">
        <v>199</v>
      </c>
      <c r="C37" s="18">
        <v>1264</v>
      </c>
      <c r="D37" s="19">
        <f>C37/C38</f>
        <v>0.73961380924517262</v>
      </c>
      <c r="E37" s="60"/>
      <c r="F37" s="61"/>
      <c r="G37" s="61"/>
      <c r="H37" s="61"/>
      <c r="I37" s="61"/>
      <c r="J37" s="61"/>
      <c r="K37" s="61"/>
      <c r="L37" s="61"/>
      <c r="M37" s="61"/>
    </row>
    <row r="38" spans="1:13" ht="20.65" customHeight="1">
      <c r="A38" s="12"/>
      <c r="B38" s="9" t="s">
        <v>50</v>
      </c>
      <c r="C38" s="18">
        <f>SUM(C36:C37)</f>
        <v>1709</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659</v>
      </c>
      <c r="D41" s="19">
        <f>C41/C44</f>
        <v>0.41084788029925184</v>
      </c>
      <c r="E41" s="60"/>
      <c r="F41" s="61"/>
      <c r="G41" s="61"/>
      <c r="H41" s="61"/>
      <c r="I41" s="61"/>
      <c r="J41" s="61"/>
      <c r="K41" s="61"/>
      <c r="L41" s="61"/>
      <c r="M41" s="61"/>
    </row>
    <row r="42" spans="1:13" ht="20.65" customHeight="1">
      <c r="A42" s="12"/>
      <c r="B42" s="9" t="s">
        <v>220</v>
      </c>
      <c r="C42" s="18">
        <v>384</v>
      </c>
      <c r="D42" s="19">
        <f>C42/C44</f>
        <v>0.23940149625935161</v>
      </c>
      <c r="E42" s="60"/>
      <c r="F42" s="61"/>
      <c r="G42" s="61"/>
      <c r="H42" s="61"/>
      <c r="I42" s="61"/>
      <c r="J42" s="61"/>
      <c r="K42" s="61"/>
      <c r="L42" s="61"/>
      <c r="M42" s="61"/>
    </row>
    <row r="43" spans="1:13" ht="32.65" customHeight="1">
      <c r="A43" s="12"/>
      <c r="B43" s="9" t="s">
        <v>224</v>
      </c>
      <c r="C43" s="18">
        <v>561</v>
      </c>
      <c r="D43" s="19">
        <f>C43/C44</f>
        <v>0.34975062344139651</v>
      </c>
      <c r="E43" s="60"/>
      <c r="F43" s="61"/>
      <c r="G43" s="61"/>
      <c r="H43" s="61"/>
      <c r="I43" s="61"/>
      <c r="J43" s="61"/>
      <c r="K43" s="61"/>
      <c r="L43" s="61"/>
      <c r="M43" s="61"/>
    </row>
    <row r="44" spans="1:13" ht="20.65" customHeight="1">
      <c r="A44" s="12"/>
      <c r="B44" s="9" t="s">
        <v>50</v>
      </c>
      <c r="C44" s="18">
        <f>SUM(C41:C43)</f>
        <v>1604</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854</v>
      </c>
      <c r="D47" s="19">
        <f>C47/C49</f>
        <v>0.54638515674984001</v>
      </c>
      <c r="E47" s="60"/>
      <c r="F47" s="61"/>
      <c r="G47" s="61"/>
      <c r="H47" s="61"/>
      <c r="I47" s="61"/>
      <c r="J47" s="61"/>
      <c r="K47" s="61"/>
      <c r="L47" s="61"/>
      <c r="M47" s="61"/>
    </row>
    <row r="48" spans="1:13" ht="32.65" customHeight="1">
      <c r="A48" s="12"/>
      <c r="B48" s="9" t="s">
        <v>241</v>
      </c>
      <c r="C48" s="18">
        <v>709</v>
      </c>
      <c r="D48" s="19">
        <f>C48/C49</f>
        <v>0.45361484325015994</v>
      </c>
      <c r="E48" s="60"/>
      <c r="F48" s="61"/>
      <c r="G48" s="61"/>
      <c r="H48" s="61"/>
      <c r="I48" s="61"/>
      <c r="J48" s="61"/>
      <c r="K48" s="61"/>
      <c r="L48" s="61"/>
      <c r="M48" s="61"/>
    </row>
    <row r="49" spans="1:13" ht="20.65" customHeight="1">
      <c r="A49" s="12"/>
      <c r="B49" s="9" t="s">
        <v>50</v>
      </c>
      <c r="C49" s="18">
        <f>SUM(C47:C48)</f>
        <v>1563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1023</v>
      </c>
      <c r="D52" s="19">
        <f>C52/C54</f>
        <v>0.64993646759847523</v>
      </c>
      <c r="E52" s="60"/>
      <c r="F52" s="61"/>
      <c r="G52" s="61"/>
      <c r="H52" s="61"/>
      <c r="I52" s="61"/>
      <c r="J52" s="61"/>
      <c r="K52" s="61"/>
      <c r="L52" s="61"/>
      <c r="M52" s="61"/>
    </row>
    <row r="53" spans="1:13" ht="20.65" customHeight="1">
      <c r="A53" s="12"/>
      <c r="B53" s="9" t="s">
        <v>259</v>
      </c>
      <c r="C53" s="18">
        <v>551</v>
      </c>
      <c r="D53" s="19">
        <f>C53/C54</f>
        <v>0.35006353240152477</v>
      </c>
      <c r="E53" s="60"/>
      <c r="F53" s="61"/>
      <c r="G53" s="61"/>
      <c r="H53" s="61"/>
      <c r="I53" s="61"/>
      <c r="J53" s="61"/>
      <c r="K53" s="61"/>
      <c r="L53" s="61"/>
      <c r="M53" s="61"/>
    </row>
    <row r="54" spans="1:13" ht="20.65" customHeight="1">
      <c r="A54" s="12"/>
      <c r="B54" s="9" t="s">
        <v>50</v>
      </c>
      <c r="C54" s="18">
        <f>SUM(C52:C53)</f>
        <v>1574</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633</v>
      </c>
      <c r="D57" s="19">
        <f>C57/C60</f>
        <v>0.40037950664136623</v>
      </c>
      <c r="E57" s="60"/>
      <c r="F57" s="61"/>
      <c r="G57" s="61"/>
      <c r="H57" s="61"/>
      <c r="I57" s="61"/>
      <c r="J57" s="61"/>
      <c r="K57" s="61"/>
      <c r="L57" s="61"/>
      <c r="M57" s="61"/>
    </row>
    <row r="58" spans="1:13" ht="20.65" customHeight="1">
      <c r="A58" s="12"/>
      <c r="B58" s="9" t="s">
        <v>274</v>
      </c>
      <c r="C58" s="18">
        <v>558</v>
      </c>
      <c r="D58" s="19">
        <f>C58/C60</f>
        <v>0.35294117647058826</v>
      </c>
      <c r="E58" s="60"/>
      <c r="F58" s="61"/>
      <c r="G58" s="61"/>
      <c r="H58" s="61"/>
      <c r="I58" s="61"/>
      <c r="J58" s="61"/>
      <c r="K58" s="61"/>
      <c r="L58" s="61"/>
      <c r="M58" s="61"/>
    </row>
    <row r="59" spans="1:13" ht="20.65" customHeight="1">
      <c r="A59" s="12"/>
      <c r="B59" s="9" t="s">
        <v>278</v>
      </c>
      <c r="C59" s="18">
        <v>390</v>
      </c>
      <c r="D59" s="19">
        <f>C59/C60</f>
        <v>0.24667931688804554</v>
      </c>
      <c r="E59" s="60"/>
      <c r="F59" s="61"/>
      <c r="G59" s="61"/>
      <c r="H59" s="61"/>
      <c r="I59" s="61"/>
      <c r="J59" s="61"/>
      <c r="K59" s="61"/>
      <c r="L59" s="61"/>
      <c r="M59" s="61"/>
    </row>
    <row r="60" spans="1:13" ht="20.65" customHeight="1">
      <c r="A60" s="12"/>
      <c r="B60" s="9" t="s">
        <v>50</v>
      </c>
      <c r="C60" s="18">
        <f>SUM(C57:C59)</f>
        <v>1581</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700</v>
      </c>
      <c r="D63" s="19">
        <f>C63/C65</f>
        <v>0.43586550435865506</v>
      </c>
      <c r="E63" s="60"/>
      <c r="F63" s="61"/>
      <c r="G63" s="61"/>
      <c r="H63" s="61"/>
      <c r="I63" s="61"/>
      <c r="J63" s="61"/>
      <c r="K63" s="61"/>
      <c r="L63" s="61"/>
      <c r="M63" s="61"/>
    </row>
    <row r="64" spans="1:13" ht="20.65" customHeight="1">
      <c r="A64" s="12"/>
      <c r="B64" s="9" t="s">
        <v>295</v>
      </c>
      <c r="C64" s="18">
        <v>906</v>
      </c>
      <c r="D64" s="19">
        <f>C64/C65</f>
        <v>0.56413449564134499</v>
      </c>
      <c r="E64" s="60"/>
      <c r="F64" s="61"/>
      <c r="G64" s="61"/>
      <c r="H64" s="61"/>
      <c r="I64" s="61"/>
      <c r="J64" s="61"/>
      <c r="K64" s="61"/>
      <c r="L64" s="61"/>
      <c r="M64" s="61"/>
    </row>
    <row r="65" spans="1:13" ht="20.65" customHeight="1">
      <c r="A65" s="12"/>
      <c r="B65" s="9" t="s">
        <v>50</v>
      </c>
      <c r="C65" s="18">
        <f>SUM(C63:C64)</f>
        <v>1606</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534</v>
      </c>
      <c r="D68" s="19">
        <f>C68/C70</f>
        <v>0.291008174386921</v>
      </c>
      <c r="E68" s="60"/>
      <c r="F68" s="61"/>
      <c r="G68" s="61"/>
      <c r="H68" s="61"/>
      <c r="I68" s="61"/>
      <c r="J68" s="61"/>
      <c r="K68" s="61"/>
      <c r="L68" s="61"/>
      <c r="M68" s="61"/>
    </row>
    <row r="69" spans="1:13" ht="20.65" customHeight="1">
      <c r="A69" s="12"/>
      <c r="B69" s="9" t="s">
        <v>309</v>
      </c>
      <c r="C69" s="18">
        <v>1301</v>
      </c>
      <c r="D69" s="19">
        <f>C69/C70</f>
        <v>0.70899182561307905</v>
      </c>
      <c r="E69" s="60"/>
      <c r="F69" s="61"/>
      <c r="G69" s="61"/>
      <c r="H69" s="61"/>
      <c r="I69" s="61"/>
      <c r="J69" s="61"/>
      <c r="K69" s="61"/>
      <c r="L69" s="61"/>
      <c r="M69" s="61"/>
    </row>
    <row r="70" spans="1:13" ht="20.65" customHeight="1">
      <c r="A70" s="12"/>
      <c r="B70" s="9" t="s">
        <v>50</v>
      </c>
      <c r="C70" s="18">
        <f>SUM(C68:C69)</f>
        <v>1835</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357</v>
      </c>
      <c r="D73" s="19">
        <f>C73/C76</f>
        <v>0.20090039392234102</v>
      </c>
      <c r="E73" s="60"/>
      <c r="F73" s="61"/>
      <c r="G73" s="61"/>
      <c r="H73" s="61"/>
      <c r="I73" s="61"/>
      <c r="J73" s="61"/>
      <c r="K73" s="61"/>
      <c r="L73" s="61"/>
      <c r="M73" s="61"/>
    </row>
    <row r="74" spans="1:13" ht="20.65" customHeight="1">
      <c r="A74" s="12"/>
      <c r="B74" s="9" t="s">
        <v>321</v>
      </c>
      <c r="C74" s="18">
        <v>330</v>
      </c>
      <c r="D74" s="19">
        <f>C74/C76</f>
        <v>0.18570624648283623</v>
      </c>
      <c r="E74" s="60"/>
      <c r="F74" s="61"/>
      <c r="G74" s="61"/>
      <c r="H74" s="61"/>
      <c r="I74" s="61"/>
      <c r="J74" s="61"/>
      <c r="K74" s="61"/>
      <c r="L74" s="61"/>
      <c r="M74" s="61"/>
    </row>
    <row r="75" spans="1:13" ht="20.65" customHeight="1">
      <c r="A75" s="12"/>
      <c r="B75" s="9" t="s">
        <v>323</v>
      </c>
      <c r="C75" s="18">
        <v>1090</v>
      </c>
      <c r="D75" s="19">
        <f>C75/C76</f>
        <v>0.61339335959482277</v>
      </c>
      <c r="E75" s="60"/>
      <c r="F75" s="61"/>
      <c r="G75" s="61"/>
      <c r="H75" s="61"/>
      <c r="I75" s="61"/>
      <c r="J75" s="61"/>
      <c r="K75" s="61"/>
      <c r="L75" s="61"/>
      <c r="M75" s="61"/>
    </row>
    <row r="76" spans="1:13" ht="20.65" customHeight="1">
      <c r="A76" s="12"/>
      <c r="B76" s="9" t="s">
        <v>50</v>
      </c>
      <c r="C76" s="18">
        <f>SUM(C73:C75)</f>
        <v>1777</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533</v>
      </c>
      <c r="D79" s="19">
        <f>C79/C82</f>
        <v>0.28245892951775303</v>
      </c>
      <c r="E79" s="60"/>
      <c r="F79" s="61"/>
      <c r="G79" s="61"/>
      <c r="H79" s="61"/>
      <c r="I79" s="61"/>
      <c r="J79" s="61"/>
      <c r="K79" s="61"/>
      <c r="L79" s="61"/>
      <c r="M79" s="61"/>
    </row>
    <row r="80" spans="1:13" ht="20.65" customHeight="1">
      <c r="A80" s="12"/>
      <c r="B80" s="9" t="s">
        <v>332</v>
      </c>
      <c r="C80" s="18">
        <v>159</v>
      </c>
      <c r="D80" s="19">
        <f>C80/C82</f>
        <v>8.4260731319554846E-2</v>
      </c>
      <c r="E80" s="60"/>
      <c r="F80" s="61"/>
      <c r="G80" s="61"/>
      <c r="H80" s="61"/>
      <c r="I80" s="61"/>
      <c r="J80" s="61"/>
      <c r="K80" s="61"/>
      <c r="L80" s="61"/>
      <c r="M80" s="61"/>
    </row>
    <row r="81" spans="1:13" ht="20.65" customHeight="1">
      <c r="A81" s="12"/>
      <c r="B81" s="9" t="s">
        <v>333</v>
      </c>
      <c r="C81" s="18">
        <v>1195</v>
      </c>
      <c r="D81" s="19">
        <f>C81/C82</f>
        <v>0.63328033916269211</v>
      </c>
      <c r="E81" s="60"/>
      <c r="F81" s="61"/>
      <c r="G81" s="61"/>
      <c r="H81" s="61"/>
      <c r="I81" s="61"/>
      <c r="J81" s="61"/>
      <c r="K81" s="61"/>
      <c r="L81" s="61"/>
      <c r="M81" s="61"/>
    </row>
    <row r="82" spans="1:13" ht="20.65" customHeight="1">
      <c r="A82" s="12"/>
      <c r="B82" s="9" t="s">
        <v>50</v>
      </c>
      <c r="C82" s="18">
        <f>SUM(C79:C81)</f>
        <v>1887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152</v>
      </c>
      <c r="D85" s="19">
        <f>C85/C89</f>
        <v>8.0042127435492369E-2</v>
      </c>
      <c r="E85" s="60"/>
      <c r="F85" s="61"/>
      <c r="G85" s="61"/>
      <c r="H85" s="61"/>
      <c r="I85" s="61"/>
      <c r="J85" s="61"/>
      <c r="K85" s="61"/>
      <c r="L85" s="61"/>
      <c r="M85" s="61"/>
    </row>
    <row r="86" spans="1:13" ht="20.65" customHeight="1">
      <c r="A86" s="12"/>
      <c r="B86" s="9" t="s">
        <v>342</v>
      </c>
      <c r="C86" s="18">
        <v>706</v>
      </c>
      <c r="D86" s="19">
        <f>C86/C89</f>
        <v>0.37177461822011587</v>
      </c>
      <c r="E86" s="60"/>
      <c r="F86" s="61"/>
      <c r="G86" s="61"/>
      <c r="H86" s="61"/>
      <c r="I86" s="61"/>
      <c r="J86" s="61"/>
      <c r="K86" s="61"/>
      <c r="L86" s="61"/>
      <c r="M86" s="61"/>
    </row>
    <row r="87" spans="1:13" ht="20.65" customHeight="1">
      <c r="A87" s="12"/>
      <c r="B87" s="9" t="s">
        <v>344</v>
      </c>
      <c r="C87" s="18">
        <v>202</v>
      </c>
      <c r="D87" s="19">
        <f>C87/C89</f>
        <v>0.10637177461822012</v>
      </c>
      <c r="E87" s="60"/>
      <c r="F87" s="61"/>
      <c r="G87" s="61"/>
      <c r="H87" s="61"/>
      <c r="I87" s="61"/>
      <c r="J87" s="61"/>
      <c r="K87" s="61"/>
      <c r="L87" s="61"/>
      <c r="M87" s="61"/>
    </row>
    <row r="88" spans="1:13" ht="20.65" customHeight="1">
      <c r="A88" s="12"/>
      <c r="B88" s="9" t="s">
        <v>346</v>
      </c>
      <c r="C88" s="18">
        <v>839</v>
      </c>
      <c r="D88" s="19">
        <f>C88/C89</f>
        <v>0.44181147972617169</v>
      </c>
      <c r="E88" s="60"/>
      <c r="F88" s="61"/>
      <c r="G88" s="61"/>
      <c r="H88" s="61"/>
      <c r="I88" s="61"/>
      <c r="J88" s="61"/>
      <c r="K88" s="61"/>
      <c r="L88" s="61"/>
      <c r="M88" s="61"/>
    </row>
    <row r="89" spans="1:13" ht="20.65" customHeight="1">
      <c r="A89" s="12"/>
      <c r="B89" s="9" t="s">
        <v>50</v>
      </c>
      <c r="C89" s="18">
        <f>SUM(C85:C88)</f>
        <v>1899</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900</v>
      </c>
      <c r="D92" s="19">
        <f>C92/C94</f>
        <v>0.5250875145857643</v>
      </c>
      <c r="E92" s="60"/>
      <c r="F92" s="61"/>
      <c r="G92" s="61"/>
      <c r="H92" s="61"/>
      <c r="I92" s="61"/>
      <c r="J92" s="61"/>
      <c r="K92" s="61"/>
      <c r="L92" s="61"/>
      <c r="M92" s="61"/>
    </row>
    <row r="93" spans="1:13" ht="20.65" customHeight="1">
      <c r="A93" s="12"/>
      <c r="B93" s="9" t="s">
        <v>355</v>
      </c>
      <c r="C93" s="18">
        <v>814</v>
      </c>
      <c r="D93" s="19">
        <f>C93/C94</f>
        <v>0.4749124854142357</v>
      </c>
      <c r="E93" s="60"/>
      <c r="F93" s="61"/>
      <c r="G93" s="61"/>
      <c r="H93" s="61"/>
      <c r="I93" s="61"/>
      <c r="J93" s="61"/>
      <c r="K93" s="61"/>
      <c r="L93" s="61"/>
      <c r="M93" s="61"/>
    </row>
    <row r="94" spans="1:13" ht="20.65" customHeight="1">
      <c r="A94" s="12"/>
      <c r="B94" s="9" t="s">
        <v>50</v>
      </c>
      <c r="C94" s="18">
        <f>SUM(C92:C93)</f>
        <v>1714</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1105</v>
      </c>
      <c r="D97" s="19">
        <f>C97/C99</f>
        <v>0.67791411042944782</v>
      </c>
      <c r="E97" s="60"/>
      <c r="F97" s="61"/>
      <c r="G97" s="61"/>
      <c r="H97" s="61"/>
      <c r="I97" s="61"/>
      <c r="J97" s="61"/>
      <c r="K97" s="61"/>
      <c r="L97" s="61"/>
      <c r="M97" s="61"/>
    </row>
    <row r="98" spans="1:13" ht="20.65" customHeight="1">
      <c r="A98" s="12"/>
      <c r="B98" s="9" t="s">
        <v>364</v>
      </c>
      <c r="C98" s="18">
        <v>525</v>
      </c>
      <c r="D98" s="19">
        <f>C98/C99</f>
        <v>0.32208588957055212</v>
      </c>
      <c r="E98" s="60"/>
      <c r="F98" s="61"/>
      <c r="G98" s="61"/>
      <c r="H98" s="61"/>
      <c r="I98" s="61"/>
      <c r="J98" s="61"/>
      <c r="K98" s="61"/>
      <c r="L98" s="61"/>
      <c r="M98" s="61"/>
    </row>
    <row r="99" spans="1:13" ht="20.65" customHeight="1">
      <c r="A99" s="12"/>
      <c r="B99" s="9" t="s">
        <v>50</v>
      </c>
      <c r="C99" s="18">
        <f>SUM(C97:C98)</f>
        <v>1630</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2"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542</v>
      </c>
      <c r="K3" s="9" t="s">
        <v>16</v>
      </c>
      <c r="L3" s="9" t="s">
        <v>17</v>
      </c>
      <c r="M3" s="57"/>
    </row>
    <row r="4" spans="1:13" ht="20.65" customHeight="1">
      <c r="A4" s="12"/>
      <c r="B4" s="9" t="s">
        <v>27</v>
      </c>
      <c r="C4" s="18">
        <v>675</v>
      </c>
      <c r="D4" s="19">
        <f>C4/C9</f>
        <v>8.7310826542491268E-2</v>
      </c>
      <c r="E4" s="59"/>
      <c r="F4" s="9" t="s">
        <v>28</v>
      </c>
      <c r="G4" s="18">
        <v>362</v>
      </c>
      <c r="H4" s="19">
        <f>G4/G9</f>
        <v>4.8773915386688224E-2</v>
      </c>
      <c r="I4" s="59"/>
      <c r="J4" s="9" t="s">
        <v>687</v>
      </c>
      <c r="K4" s="18">
        <v>1541</v>
      </c>
      <c r="L4" s="19">
        <f>K4/K7</f>
        <v>0.19825035378875594</v>
      </c>
      <c r="M4" s="60"/>
    </row>
    <row r="5" spans="1:13" ht="20.65" customHeight="1">
      <c r="A5" s="12"/>
      <c r="B5" s="9" t="s">
        <v>37</v>
      </c>
      <c r="C5" s="18">
        <v>2625</v>
      </c>
      <c r="D5" s="19">
        <f>C5/C9</f>
        <v>0.33954210322079936</v>
      </c>
      <c r="E5" s="59"/>
      <c r="F5" s="9" t="s">
        <v>38</v>
      </c>
      <c r="G5" s="18">
        <v>1972</v>
      </c>
      <c r="H5" s="19">
        <f>G5/G9</f>
        <v>0.26569657774184857</v>
      </c>
      <c r="I5" s="59"/>
      <c r="J5" s="9" t="s">
        <v>688</v>
      </c>
      <c r="K5" s="18">
        <v>3228</v>
      </c>
      <c r="L5" s="19">
        <f>K5/K7</f>
        <v>0.4152836742570436</v>
      </c>
      <c r="M5" s="60"/>
    </row>
    <row r="6" spans="1:13" ht="20.65" customHeight="1">
      <c r="A6" s="12"/>
      <c r="B6" s="9" t="s">
        <v>47</v>
      </c>
      <c r="C6" s="18">
        <v>77</v>
      </c>
      <c r="D6" s="19">
        <f>C6/C9</f>
        <v>9.9599016944767818E-3</v>
      </c>
      <c r="E6" s="59"/>
      <c r="F6" s="9" t="s">
        <v>48</v>
      </c>
      <c r="G6" s="18">
        <v>921</v>
      </c>
      <c r="H6" s="19">
        <f>G6/G9</f>
        <v>0.12409054163298303</v>
      </c>
      <c r="I6" s="59"/>
      <c r="J6" s="9" t="s">
        <v>689</v>
      </c>
      <c r="K6" s="18">
        <v>3004</v>
      </c>
      <c r="L6" s="19">
        <f>K6/K7</f>
        <v>0.38646597195420046</v>
      </c>
      <c r="M6" s="60"/>
    </row>
    <row r="7" spans="1:13" ht="20.65" customHeight="1">
      <c r="A7" s="12"/>
      <c r="B7" s="9" t="s">
        <v>52</v>
      </c>
      <c r="C7" s="18">
        <v>4300</v>
      </c>
      <c r="D7" s="19">
        <f>C7/C9</f>
        <v>0.55620230241883328</v>
      </c>
      <c r="E7" s="59"/>
      <c r="F7" s="9" t="s">
        <v>53</v>
      </c>
      <c r="G7" s="18">
        <v>1219</v>
      </c>
      <c r="H7" s="19">
        <f>G7/G9</f>
        <v>0.1642414443546214</v>
      </c>
      <c r="I7" s="59"/>
      <c r="J7" s="9" t="s">
        <v>50</v>
      </c>
      <c r="K7" s="18">
        <f>SUM(K4:K6)</f>
        <v>7773</v>
      </c>
      <c r="L7" s="19">
        <f>SUM(L4:L6)</f>
        <v>1</v>
      </c>
      <c r="M7" s="60"/>
    </row>
    <row r="8" spans="1:13" ht="20.65" customHeight="1">
      <c r="A8" s="12"/>
      <c r="B8" s="9" t="s">
        <v>55</v>
      </c>
      <c r="C8" s="18">
        <v>54</v>
      </c>
      <c r="D8" s="19">
        <f>C8/C9</f>
        <v>6.9848661233993014E-3</v>
      </c>
      <c r="E8" s="59"/>
      <c r="F8" s="9" t="s">
        <v>56</v>
      </c>
      <c r="G8" s="18">
        <v>2948</v>
      </c>
      <c r="H8" s="19">
        <f>G8/G9</f>
        <v>0.39719752088385879</v>
      </c>
      <c r="I8" s="60"/>
      <c r="J8" s="63"/>
      <c r="K8" s="63"/>
      <c r="L8" s="63"/>
      <c r="M8" s="61"/>
    </row>
    <row r="9" spans="1:13" ht="32.65" customHeight="1">
      <c r="A9" s="12"/>
      <c r="B9" s="9" t="s">
        <v>50</v>
      </c>
      <c r="C9" s="18">
        <f>SUM(C4:C8)</f>
        <v>7731</v>
      </c>
      <c r="D9" s="19">
        <f>SUM(D4:D8)</f>
        <v>1</v>
      </c>
      <c r="E9" s="59"/>
      <c r="F9" s="9" t="s">
        <v>50</v>
      </c>
      <c r="G9" s="18">
        <f>SUM(G4:G8)</f>
        <v>7422</v>
      </c>
      <c r="H9" s="19">
        <f>SUM(H4:H8)</f>
        <v>1</v>
      </c>
      <c r="I9" s="59"/>
      <c r="J9" s="9" t="s">
        <v>205</v>
      </c>
      <c r="K9" s="9" t="s">
        <v>16</v>
      </c>
      <c r="L9" s="9" t="s">
        <v>17</v>
      </c>
      <c r="M9" s="60"/>
    </row>
    <row r="10" spans="1:13" ht="20.65" customHeight="1">
      <c r="A10" s="49"/>
      <c r="B10" s="62"/>
      <c r="C10" s="63"/>
      <c r="D10" s="63"/>
      <c r="E10" s="61"/>
      <c r="F10" s="65"/>
      <c r="G10" s="65"/>
      <c r="H10" s="65"/>
      <c r="I10" s="64"/>
      <c r="J10" s="9" t="s">
        <v>212</v>
      </c>
      <c r="K10" s="18">
        <v>3808</v>
      </c>
      <c r="L10" s="19">
        <f>K10/K12</f>
        <v>0.67878787878787883</v>
      </c>
      <c r="M10" s="60"/>
    </row>
    <row r="11" spans="1:13" ht="20.65" customHeight="1">
      <c r="A11" s="12"/>
      <c r="B11" s="9" t="s">
        <v>75</v>
      </c>
      <c r="C11" s="9" t="s">
        <v>16</v>
      </c>
      <c r="D11" s="9" t="s">
        <v>17</v>
      </c>
      <c r="E11" s="60"/>
      <c r="F11" s="61"/>
      <c r="G11" s="61"/>
      <c r="H11" s="61"/>
      <c r="I11" s="64"/>
      <c r="J11" s="9" t="s">
        <v>219</v>
      </c>
      <c r="K11" s="18">
        <v>1802</v>
      </c>
      <c r="L11" s="19">
        <f>K11/K12</f>
        <v>0.32121212121212123</v>
      </c>
      <c r="M11" s="60"/>
    </row>
    <row r="12" spans="1:13" ht="20.65" customHeight="1">
      <c r="A12" s="12"/>
      <c r="B12" s="9" t="s">
        <v>81</v>
      </c>
      <c r="C12" s="18">
        <v>2741</v>
      </c>
      <c r="D12" s="19">
        <f>C12/C15</f>
        <v>0.39145958297629246</v>
      </c>
      <c r="E12" s="60"/>
      <c r="F12" s="61"/>
      <c r="G12" s="61"/>
      <c r="H12" s="61"/>
      <c r="I12" s="64"/>
      <c r="J12" s="9" t="s">
        <v>50</v>
      </c>
      <c r="K12" s="18">
        <f>SUM(K10:K11)</f>
        <v>5610</v>
      </c>
      <c r="L12" s="19">
        <f>SUM(L10:L11)</f>
        <v>1</v>
      </c>
      <c r="M12" s="60"/>
    </row>
    <row r="13" spans="1:13" ht="32.65" customHeight="1">
      <c r="A13" s="12"/>
      <c r="B13" s="9" t="s">
        <v>85</v>
      </c>
      <c r="C13" s="18">
        <v>3234</v>
      </c>
      <c r="D13" s="19">
        <f>C13/C15</f>
        <v>0.46186803770351326</v>
      </c>
      <c r="E13" s="60"/>
      <c r="F13" s="61"/>
      <c r="G13" s="61"/>
      <c r="H13" s="61"/>
      <c r="I13" s="61"/>
      <c r="J13" s="65"/>
      <c r="K13" s="65"/>
      <c r="L13" s="65"/>
      <c r="M13" s="61"/>
    </row>
    <row r="14" spans="1:13" ht="20.65" customHeight="1">
      <c r="A14" s="12"/>
      <c r="B14" s="9" t="s">
        <v>90</v>
      </c>
      <c r="C14" s="18">
        <v>1027</v>
      </c>
      <c r="D14" s="19">
        <f>C14/C15</f>
        <v>0.14667237932019422</v>
      </c>
      <c r="E14" s="60"/>
      <c r="F14" s="61"/>
      <c r="G14" s="61"/>
      <c r="H14" s="61"/>
      <c r="I14" s="61"/>
      <c r="J14" s="61"/>
      <c r="K14" s="61"/>
      <c r="L14" s="61"/>
      <c r="M14" s="61"/>
    </row>
    <row r="15" spans="1:13" ht="20.65" customHeight="1">
      <c r="A15" s="12"/>
      <c r="B15" s="9" t="s">
        <v>50</v>
      </c>
      <c r="C15" s="18">
        <f>SUM(C12:C14)</f>
        <v>7002</v>
      </c>
      <c r="D15" s="19">
        <f>SUM(D12:D14)</f>
        <v>1</v>
      </c>
      <c r="E15" s="60"/>
      <c r="F15" s="61"/>
      <c r="G15" s="61"/>
      <c r="H15" s="61"/>
      <c r="I15" s="61"/>
      <c r="J15" s="61"/>
      <c r="K15" s="61"/>
      <c r="L15" s="61"/>
      <c r="M15" s="61"/>
    </row>
    <row r="16" spans="1:13" ht="20.65" customHeight="1">
      <c r="A16" s="49"/>
      <c r="B16" s="62"/>
      <c r="C16" s="63"/>
      <c r="D16" s="63"/>
      <c r="E16" s="61"/>
      <c r="F16" s="61"/>
      <c r="G16" s="61"/>
      <c r="H16" s="61"/>
      <c r="I16" s="61"/>
      <c r="J16" s="61"/>
      <c r="K16" s="61"/>
      <c r="L16" s="61"/>
      <c r="M16" s="61"/>
    </row>
    <row r="17" spans="1:13" ht="20.65" customHeight="1">
      <c r="A17" s="12"/>
      <c r="B17" s="9" t="s">
        <v>108</v>
      </c>
      <c r="C17" s="9" t="s">
        <v>16</v>
      </c>
      <c r="D17" s="9" t="s">
        <v>17</v>
      </c>
      <c r="E17" s="60"/>
      <c r="F17" s="61"/>
      <c r="G17" s="61"/>
      <c r="H17" s="61"/>
      <c r="I17" s="61"/>
      <c r="J17" s="61"/>
      <c r="K17" s="61"/>
      <c r="L17" s="61"/>
      <c r="M17" s="61"/>
    </row>
    <row r="18" spans="1:13" ht="20.65" customHeight="1">
      <c r="A18" s="12"/>
      <c r="B18" s="9" t="s">
        <v>111</v>
      </c>
      <c r="C18" s="18">
        <v>1340</v>
      </c>
      <c r="D18" s="19">
        <f>C18/C22</f>
        <v>0.19347386658966215</v>
      </c>
      <c r="E18" s="60"/>
      <c r="F18" s="61"/>
      <c r="G18" s="61"/>
      <c r="H18" s="61"/>
      <c r="I18" s="61"/>
      <c r="J18" s="61"/>
      <c r="K18" s="61"/>
      <c r="L18" s="61"/>
      <c r="M18" s="61"/>
    </row>
    <row r="19" spans="1:13" ht="20.65" customHeight="1">
      <c r="A19" s="12"/>
      <c r="B19" s="9" t="s">
        <v>114</v>
      </c>
      <c r="C19" s="18">
        <v>3483</v>
      </c>
      <c r="D19" s="19">
        <f>C19/C22</f>
        <v>0.50288766965059195</v>
      </c>
      <c r="E19" s="60"/>
      <c r="F19" s="61"/>
      <c r="G19" s="61"/>
      <c r="H19" s="61"/>
      <c r="I19" s="61"/>
      <c r="J19" s="61"/>
      <c r="K19" s="61"/>
      <c r="L19" s="61"/>
      <c r="M19" s="61"/>
    </row>
    <row r="20" spans="1:13" ht="20.65" customHeight="1">
      <c r="A20" s="12"/>
      <c r="B20" s="9" t="s">
        <v>120</v>
      </c>
      <c r="C20" s="18">
        <v>1145</v>
      </c>
      <c r="D20" s="19">
        <f>C20/C22</f>
        <v>0.1653190874963904</v>
      </c>
      <c r="E20" s="60"/>
      <c r="F20" s="61"/>
      <c r="G20" s="61"/>
      <c r="H20" s="61"/>
      <c r="I20" s="61"/>
      <c r="J20" s="61"/>
      <c r="K20" s="61"/>
      <c r="L20" s="61"/>
      <c r="M20" s="61"/>
    </row>
    <row r="21" spans="1:13" ht="20.65" customHeight="1">
      <c r="A21" s="12"/>
      <c r="B21" s="9" t="s">
        <v>127</v>
      </c>
      <c r="C21" s="18">
        <v>958</v>
      </c>
      <c r="D21" s="19">
        <f>C21/C22</f>
        <v>0.13831937626335547</v>
      </c>
      <c r="E21" s="60"/>
      <c r="F21" s="61"/>
      <c r="G21" s="61"/>
      <c r="H21" s="61"/>
      <c r="I21" s="61"/>
      <c r="J21" s="61"/>
      <c r="K21" s="61"/>
      <c r="L21" s="61"/>
      <c r="M21" s="61"/>
    </row>
    <row r="22" spans="1:13" ht="20.65" customHeight="1">
      <c r="A22" s="12"/>
      <c r="B22" s="9" t="s">
        <v>50</v>
      </c>
      <c r="C22" s="18">
        <f>SUM(C18:C21)</f>
        <v>6926</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3914</v>
      </c>
      <c r="D25" s="19">
        <f>C25/C27</f>
        <v>0.6190099636248616</v>
      </c>
      <c r="E25" s="60"/>
      <c r="F25" s="61"/>
      <c r="G25" s="61"/>
      <c r="H25" s="61"/>
      <c r="I25" s="61"/>
      <c r="J25" s="61"/>
      <c r="K25" s="61"/>
      <c r="L25" s="61"/>
      <c r="M25" s="61"/>
    </row>
    <row r="26" spans="1:13" ht="20.65" customHeight="1">
      <c r="A26" s="12"/>
      <c r="B26" s="9" t="s">
        <v>148</v>
      </c>
      <c r="C26" s="18">
        <v>2409</v>
      </c>
      <c r="D26" s="19">
        <f>C26/C27</f>
        <v>0.3809900363751384</v>
      </c>
      <c r="E26" s="60"/>
      <c r="F26" s="61"/>
      <c r="G26" s="61"/>
      <c r="H26" s="61"/>
      <c r="I26" s="61"/>
      <c r="J26" s="61"/>
      <c r="K26" s="61"/>
      <c r="L26" s="61"/>
      <c r="M26" s="61"/>
    </row>
    <row r="27" spans="1:13" ht="20.65" customHeight="1">
      <c r="A27" s="12"/>
      <c r="B27" s="9" t="s">
        <v>50</v>
      </c>
      <c r="C27" s="18">
        <f>SUM(C25:C26)</f>
        <v>6323</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2002</v>
      </c>
      <c r="D30" s="19">
        <f>C30/C33</f>
        <v>0.3567991445375156</v>
      </c>
      <c r="E30" s="60"/>
      <c r="F30" s="61"/>
      <c r="G30" s="61"/>
      <c r="H30" s="61"/>
      <c r="I30" s="61"/>
      <c r="J30" s="61"/>
      <c r="K30" s="61"/>
      <c r="L30" s="61"/>
      <c r="M30" s="61"/>
    </row>
    <row r="31" spans="1:13" ht="20.65" customHeight="1">
      <c r="A31" s="12"/>
      <c r="B31" s="9" t="s">
        <v>169</v>
      </c>
      <c r="C31" s="18">
        <v>2709</v>
      </c>
      <c r="D31" s="19">
        <f>C31/C33</f>
        <v>0.48280163963642847</v>
      </c>
      <c r="E31" s="60"/>
      <c r="F31" s="61"/>
      <c r="G31" s="61"/>
      <c r="H31" s="61"/>
      <c r="I31" s="61"/>
      <c r="J31" s="61"/>
      <c r="K31" s="61"/>
      <c r="L31" s="61"/>
      <c r="M31" s="61"/>
    </row>
    <row r="32" spans="1:13" ht="32.65" customHeight="1">
      <c r="A32" s="12"/>
      <c r="B32" s="9" t="s">
        <v>176</v>
      </c>
      <c r="C32" s="18">
        <v>900</v>
      </c>
      <c r="D32" s="19">
        <f>C32/C33</f>
        <v>0.16039921582605596</v>
      </c>
      <c r="E32" s="60"/>
      <c r="F32" s="61"/>
      <c r="G32" s="61"/>
      <c r="H32" s="61"/>
      <c r="I32" s="61"/>
      <c r="J32" s="61"/>
      <c r="K32" s="61"/>
      <c r="L32" s="61"/>
      <c r="M32" s="61"/>
    </row>
    <row r="33" spans="1:13" ht="20.65" customHeight="1">
      <c r="A33" s="12"/>
      <c r="B33" s="9" t="s">
        <v>50</v>
      </c>
      <c r="C33" s="18">
        <f>SUM(C30:C32)</f>
        <v>5611</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1113</v>
      </c>
      <c r="D36" s="19">
        <f>C36/C38</f>
        <v>0.22206703910614525</v>
      </c>
      <c r="E36" s="60"/>
      <c r="F36" s="61"/>
      <c r="G36" s="61"/>
      <c r="H36" s="61"/>
      <c r="I36" s="61"/>
      <c r="J36" s="61"/>
      <c r="K36" s="61"/>
      <c r="L36" s="61"/>
      <c r="M36" s="61"/>
    </row>
    <row r="37" spans="1:13" ht="20.65" customHeight="1">
      <c r="A37" s="12"/>
      <c r="B37" s="9" t="s">
        <v>199</v>
      </c>
      <c r="C37" s="18">
        <v>3899</v>
      </c>
      <c r="D37" s="19">
        <f>C37/C38</f>
        <v>0.77793296089385477</v>
      </c>
      <c r="E37" s="60"/>
      <c r="F37" s="61"/>
      <c r="G37" s="61"/>
      <c r="H37" s="61"/>
      <c r="I37" s="61"/>
      <c r="J37" s="61"/>
      <c r="K37" s="61"/>
      <c r="L37" s="61"/>
      <c r="M37" s="61"/>
    </row>
    <row r="38" spans="1:13" ht="20.65" customHeight="1">
      <c r="A38" s="12"/>
      <c r="B38" s="9" t="s">
        <v>50</v>
      </c>
      <c r="C38" s="18">
        <f>SUM(C36:C37)</f>
        <v>5012</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1759</v>
      </c>
      <c r="D41" s="19">
        <f>C41/C44</f>
        <v>0.36946019743751313</v>
      </c>
      <c r="E41" s="60"/>
      <c r="F41" s="61"/>
      <c r="G41" s="61"/>
      <c r="H41" s="61"/>
      <c r="I41" s="61"/>
      <c r="J41" s="61"/>
      <c r="K41" s="61"/>
      <c r="L41" s="61"/>
      <c r="M41" s="61"/>
    </row>
    <row r="42" spans="1:13" ht="20.65" customHeight="1">
      <c r="A42" s="12"/>
      <c r="B42" s="9" t="s">
        <v>220</v>
      </c>
      <c r="C42" s="18">
        <v>1019</v>
      </c>
      <c r="D42" s="19">
        <f>C42/C44</f>
        <v>0.21403066582650704</v>
      </c>
      <c r="E42" s="60"/>
      <c r="F42" s="61"/>
      <c r="G42" s="61"/>
      <c r="H42" s="61"/>
      <c r="I42" s="61"/>
      <c r="J42" s="61"/>
      <c r="K42" s="61"/>
      <c r="L42" s="61"/>
      <c r="M42" s="61"/>
    </row>
    <row r="43" spans="1:13" ht="32.65" customHeight="1">
      <c r="A43" s="12"/>
      <c r="B43" s="9" t="s">
        <v>224</v>
      </c>
      <c r="C43" s="18">
        <v>1983</v>
      </c>
      <c r="D43" s="19">
        <f>C43/C44</f>
        <v>0.41650913673597983</v>
      </c>
      <c r="E43" s="60"/>
      <c r="F43" s="61"/>
      <c r="G43" s="61"/>
      <c r="H43" s="61"/>
      <c r="I43" s="61"/>
      <c r="J43" s="61"/>
      <c r="K43" s="61"/>
      <c r="L43" s="61"/>
      <c r="M43" s="61"/>
    </row>
    <row r="44" spans="1:13" ht="20.65" customHeight="1">
      <c r="A44" s="12"/>
      <c r="B44" s="9" t="s">
        <v>50</v>
      </c>
      <c r="C44" s="18">
        <f>SUM(C41:C43)</f>
        <v>4761</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2544</v>
      </c>
      <c r="D47" s="19">
        <f>C47/C49</f>
        <v>0.54393842206542653</v>
      </c>
      <c r="E47" s="60"/>
      <c r="F47" s="61"/>
      <c r="G47" s="61"/>
      <c r="H47" s="61"/>
      <c r="I47" s="61"/>
      <c r="J47" s="61"/>
      <c r="K47" s="61"/>
      <c r="L47" s="61"/>
      <c r="M47" s="61"/>
    </row>
    <row r="48" spans="1:13" ht="32.65" customHeight="1">
      <c r="A48" s="12"/>
      <c r="B48" s="9" t="s">
        <v>241</v>
      </c>
      <c r="C48" s="18">
        <v>2133</v>
      </c>
      <c r="D48" s="19">
        <f>C48/C49</f>
        <v>0.45606157793457347</v>
      </c>
      <c r="E48" s="60"/>
      <c r="F48" s="61"/>
      <c r="G48" s="61"/>
      <c r="H48" s="61"/>
      <c r="I48" s="61"/>
      <c r="J48" s="61"/>
      <c r="K48" s="61"/>
      <c r="L48" s="61"/>
      <c r="M48" s="61"/>
    </row>
    <row r="49" spans="1:13" ht="20.65" customHeight="1">
      <c r="A49" s="12"/>
      <c r="B49" s="9" t="s">
        <v>50</v>
      </c>
      <c r="C49" s="18">
        <f>SUM(C47:C48)</f>
        <v>4677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2862</v>
      </c>
      <c r="D52" s="19">
        <f>C52/C54</f>
        <v>0.61508704061895547</v>
      </c>
      <c r="E52" s="60"/>
      <c r="F52" s="61"/>
      <c r="G52" s="61"/>
      <c r="H52" s="61"/>
      <c r="I52" s="61"/>
      <c r="J52" s="61"/>
      <c r="K52" s="61"/>
      <c r="L52" s="61"/>
      <c r="M52" s="61"/>
    </row>
    <row r="53" spans="1:13" ht="20.65" customHeight="1">
      <c r="A53" s="12"/>
      <c r="B53" s="9" t="s">
        <v>259</v>
      </c>
      <c r="C53" s="18">
        <v>1791</v>
      </c>
      <c r="D53" s="19">
        <f>C53/C54</f>
        <v>0.38491295938104447</v>
      </c>
      <c r="E53" s="60"/>
      <c r="F53" s="61"/>
      <c r="G53" s="61"/>
      <c r="H53" s="61"/>
      <c r="I53" s="61"/>
      <c r="J53" s="61"/>
      <c r="K53" s="61"/>
      <c r="L53" s="61"/>
      <c r="M53" s="61"/>
    </row>
    <row r="54" spans="1:13" ht="20.65" customHeight="1">
      <c r="A54" s="12"/>
      <c r="B54" s="9" t="s">
        <v>50</v>
      </c>
      <c r="C54" s="18">
        <f>SUM(C52:C53)</f>
        <v>4653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2092</v>
      </c>
      <c r="D57" s="19">
        <f>C57/C60</f>
        <v>0.44815766923736078</v>
      </c>
      <c r="E57" s="60"/>
      <c r="F57" s="61"/>
      <c r="G57" s="61"/>
      <c r="H57" s="61"/>
      <c r="I57" s="61"/>
      <c r="J57" s="61"/>
      <c r="K57" s="61"/>
      <c r="L57" s="61"/>
      <c r="M57" s="61"/>
    </row>
    <row r="58" spans="1:13" ht="20.65" customHeight="1">
      <c r="A58" s="12"/>
      <c r="B58" s="9" t="s">
        <v>274</v>
      </c>
      <c r="C58" s="18">
        <v>1573</v>
      </c>
      <c r="D58" s="19">
        <f>C58/C60</f>
        <v>0.33697514995715511</v>
      </c>
      <c r="E58" s="60"/>
      <c r="F58" s="61"/>
      <c r="G58" s="61"/>
      <c r="H58" s="61"/>
      <c r="I58" s="61"/>
      <c r="J58" s="61"/>
      <c r="K58" s="61"/>
      <c r="L58" s="61"/>
      <c r="M58" s="61"/>
    </row>
    <row r="59" spans="1:13" ht="20.65" customHeight="1">
      <c r="A59" s="12"/>
      <c r="B59" s="9" t="s">
        <v>278</v>
      </c>
      <c r="C59" s="18">
        <v>1003</v>
      </c>
      <c r="D59" s="19">
        <f>C59/C60</f>
        <v>0.21486718080548414</v>
      </c>
      <c r="E59" s="60"/>
      <c r="F59" s="61"/>
      <c r="G59" s="61"/>
      <c r="H59" s="61"/>
      <c r="I59" s="61"/>
      <c r="J59" s="61"/>
      <c r="K59" s="61"/>
      <c r="L59" s="61"/>
      <c r="M59" s="61"/>
    </row>
    <row r="60" spans="1:13" ht="20.65" customHeight="1">
      <c r="A60" s="12"/>
      <c r="B60" s="9" t="s">
        <v>50</v>
      </c>
      <c r="C60" s="18">
        <f>SUM(C57:C59)</f>
        <v>4668</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1629</v>
      </c>
      <c r="D63" s="19">
        <f>C63/C65</f>
        <v>0.34927101200686106</v>
      </c>
      <c r="E63" s="60"/>
      <c r="F63" s="61"/>
      <c r="G63" s="61"/>
      <c r="H63" s="61"/>
      <c r="I63" s="61"/>
      <c r="J63" s="61"/>
      <c r="K63" s="61"/>
      <c r="L63" s="61"/>
      <c r="M63" s="61"/>
    </row>
    <row r="64" spans="1:13" ht="20.65" customHeight="1">
      <c r="A64" s="12"/>
      <c r="B64" s="9" t="s">
        <v>295</v>
      </c>
      <c r="C64" s="18">
        <v>3035</v>
      </c>
      <c r="D64" s="19">
        <f>C64/C65</f>
        <v>0.65072898799313894</v>
      </c>
      <c r="E64" s="60"/>
      <c r="F64" s="61"/>
      <c r="G64" s="61"/>
      <c r="H64" s="61"/>
      <c r="I64" s="61"/>
      <c r="J64" s="61"/>
      <c r="K64" s="61"/>
      <c r="L64" s="61"/>
      <c r="M64" s="61"/>
    </row>
    <row r="65" spans="1:13" ht="20.65" customHeight="1">
      <c r="A65" s="12"/>
      <c r="B65" s="9" t="s">
        <v>50</v>
      </c>
      <c r="C65" s="18">
        <f>SUM(C63:C64)</f>
        <v>4664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1143</v>
      </c>
      <c r="D68" s="19">
        <f>C68/C70</f>
        <v>0.19428862825089241</v>
      </c>
      <c r="E68" s="60"/>
      <c r="F68" s="61"/>
      <c r="G68" s="61"/>
      <c r="H68" s="61"/>
      <c r="I68" s="61"/>
      <c r="J68" s="61"/>
      <c r="K68" s="61"/>
      <c r="L68" s="61"/>
      <c r="M68" s="61"/>
    </row>
    <row r="69" spans="1:13" ht="20.65" customHeight="1">
      <c r="A69" s="12"/>
      <c r="B69" s="9" t="s">
        <v>309</v>
      </c>
      <c r="C69" s="18">
        <v>4740</v>
      </c>
      <c r="D69" s="19">
        <f>C69/C70</f>
        <v>0.80571137174910756</v>
      </c>
      <c r="E69" s="60"/>
      <c r="F69" s="61"/>
      <c r="G69" s="61"/>
      <c r="H69" s="61"/>
      <c r="I69" s="61"/>
      <c r="J69" s="61"/>
      <c r="K69" s="61"/>
      <c r="L69" s="61"/>
      <c r="M69" s="61"/>
    </row>
    <row r="70" spans="1:13" ht="20.65" customHeight="1">
      <c r="A70" s="12"/>
      <c r="B70" s="9" t="s">
        <v>50</v>
      </c>
      <c r="C70" s="18">
        <f>SUM(C68:C69)</f>
        <v>5883</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817</v>
      </c>
      <c r="D73" s="19">
        <f>C73/C76</f>
        <v>0.14378739880323829</v>
      </c>
      <c r="E73" s="60"/>
      <c r="F73" s="61"/>
      <c r="G73" s="61"/>
      <c r="H73" s="61"/>
      <c r="I73" s="61"/>
      <c r="J73" s="61"/>
      <c r="K73" s="61"/>
      <c r="L73" s="61"/>
      <c r="M73" s="61"/>
    </row>
    <row r="74" spans="1:13" ht="20.65" customHeight="1">
      <c r="A74" s="12"/>
      <c r="B74" s="9" t="s">
        <v>321</v>
      </c>
      <c r="C74" s="18">
        <v>884</v>
      </c>
      <c r="D74" s="19">
        <f>C74/C76</f>
        <v>0.15557902147131292</v>
      </c>
      <c r="E74" s="60"/>
      <c r="F74" s="61"/>
      <c r="G74" s="61"/>
      <c r="H74" s="61"/>
      <c r="I74" s="61"/>
      <c r="J74" s="61"/>
      <c r="K74" s="61"/>
      <c r="L74" s="61"/>
      <c r="M74" s="61"/>
    </row>
    <row r="75" spans="1:13" ht="20.65" customHeight="1">
      <c r="A75" s="12"/>
      <c r="B75" s="9" t="s">
        <v>323</v>
      </c>
      <c r="C75" s="18">
        <v>3981</v>
      </c>
      <c r="D75" s="19">
        <f>C75/C76</f>
        <v>0.70063357972544882</v>
      </c>
      <c r="E75" s="60"/>
      <c r="F75" s="61"/>
      <c r="G75" s="61"/>
      <c r="H75" s="61"/>
      <c r="I75" s="61"/>
      <c r="J75" s="61"/>
      <c r="K75" s="61"/>
      <c r="L75" s="61"/>
      <c r="M75" s="61"/>
    </row>
    <row r="76" spans="1:13" ht="20.65" customHeight="1">
      <c r="A76" s="12"/>
      <c r="B76" s="9" t="s">
        <v>50</v>
      </c>
      <c r="C76" s="18">
        <f>SUM(C73:C75)</f>
        <v>5682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1671</v>
      </c>
      <c r="D79" s="19">
        <f>C79/C82</f>
        <v>0.28549461814454125</v>
      </c>
      <c r="E79" s="60"/>
      <c r="F79" s="61"/>
      <c r="G79" s="61"/>
      <c r="H79" s="61"/>
      <c r="I79" s="61"/>
      <c r="J79" s="61"/>
      <c r="K79" s="61"/>
      <c r="L79" s="61"/>
      <c r="M79" s="61"/>
    </row>
    <row r="80" spans="1:13" ht="20.65" customHeight="1">
      <c r="A80" s="12"/>
      <c r="B80" s="9" t="s">
        <v>332</v>
      </c>
      <c r="C80" s="18">
        <v>471</v>
      </c>
      <c r="D80" s="19">
        <f>C80/C82</f>
        <v>8.0471553049718092E-2</v>
      </c>
      <c r="E80" s="60"/>
      <c r="F80" s="61"/>
      <c r="G80" s="61"/>
      <c r="H80" s="61"/>
      <c r="I80" s="61"/>
      <c r="J80" s="61"/>
      <c r="K80" s="61"/>
      <c r="L80" s="61"/>
      <c r="M80" s="61"/>
    </row>
    <row r="81" spans="1:13" ht="20.65" customHeight="1">
      <c r="A81" s="12"/>
      <c r="B81" s="9" t="s">
        <v>333</v>
      </c>
      <c r="C81" s="18">
        <v>3711</v>
      </c>
      <c r="D81" s="19">
        <f>C81/C82</f>
        <v>0.63403382880574066</v>
      </c>
      <c r="E81" s="60"/>
      <c r="F81" s="61"/>
      <c r="G81" s="61"/>
      <c r="H81" s="61"/>
      <c r="I81" s="61"/>
      <c r="J81" s="61"/>
      <c r="K81" s="61"/>
      <c r="L81" s="61"/>
      <c r="M81" s="61"/>
    </row>
    <row r="82" spans="1:13" ht="20.65" customHeight="1">
      <c r="A82" s="12"/>
      <c r="B82" s="9" t="s">
        <v>50</v>
      </c>
      <c r="C82" s="18">
        <f>SUM(C79:C81)</f>
        <v>5853</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752</v>
      </c>
      <c r="D85" s="19">
        <f>C85/C89</f>
        <v>0.14403371001723808</v>
      </c>
      <c r="E85" s="60"/>
      <c r="F85" s="61"/>
      <c r="G85" s="61"/>
      <c r="H85" s="61"/>
      <c r="I85" s="61"/>
      <c r="J85" s="61"/>
      <c r="K85" s="61"/>
      <c r="L85" s="61"/>
      <c r="M85" s="61"/>
    </row>
    <row r="86" spans="1:13" ht="20.65" customHeight="1">
      <c r="A86" s="12"/>
      <c r="B86" s="9" t="s">
        <v>342</v>
      </c>
      <c r="C86" s="18">
        <v>1486</v>
      </c>
      <c r="D86" s="19">
        <f>C86/C89</f>
        <v>0.28461980463512737</v>
      </c>
      <c r="E86" s="60"/>
      <c r="F86" s="61"/>
      <c r="G86" s="61"/>
      <c r="H86" s="61"/>
      <c r="I86" s="61"/>
      <c r="J86" s="61"/>
      <c r="K86" s="61"/>
      <c r="L86" s="61"/>
      <c r="M86" s="61"/>
    </row>
    <row r="87" spans="1:13" ht="20.65" customHeight="1">
      <c r="A87" s="12"/>
      <c r="B87" s="9" t="s">
        <v>344</v>
      </c>
      <c r="C87" s="18">
        <v>995</v>
      </c>
      <c r="D87" s="19">
        <f>C87/C89</f>
        <v>0.19057651790844665</v>
      </c>
      <c r="E87" s="60"/>
      <c r="F87" s="61"/>
      <c r="G87" s="61"/>
      <c r="H87" s="61"/>
      <c r="I87" s="61"/>
      <c r="J87" s="61"/>
      <c r="K87" s="61"/>
      <c r="L87" s="61"/>
      <c r="M87" s="61"/>
    </row>
    <row r="88" spans="1:13" ht="20.65" customHeight="1">
      <c r="A88" s="12"/>
      <c r="B88" s="9" t="s">
        <v>346</v>
      </c>
      <c r="C88" s="18">
        <v>1988</v>
      </c>
      <c r="D88" s="19">
        <f>C88/C89</f>
        <v>0.3807699674391879</v>
      </c>
      <c r="E88" s="60"/>
      <c r="F88" s="61"/>
      <c r="G88" s="61"/>
      <c r="H88" s="61"/>
      <c r="I88" s="61"/>
      <c r="J88" s="61"/>
      <c r="K88" s="61"/>
      <c r="L88" s="61"/>
      <c r="M88" s="61"/>
    </row>
    <row r="89" spans="1:13" ht="20.65" customHeight="1">
      <c r="A89" s="12"/>
      <c r="B89" s="9" t="s">
        <v>50</v>
      </c>
      <c r="C89" s="18">
        <f>SUM(C85:C88)</f>
        <v>5221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3128</v>
      </c>
      <c r="D92" s="19">
        <f>C92/C94</f>
        <v>0.60153846153846158</v>
      </c>
      <c r="E92" s="60"/>
      <c r="F92" s="61"/>
      <c r="G92" s="61"/>
      <c r="H92" s="61"/>
      <c r="I92" s="61"/>
      <c r="J92" s="61"/>
      <c r="K92" s="61"/>
      <c r="L92" s="61"/>
      <c r="M92" s="61"/>
    </row>
    <row r="93" spans="1:13" ht="20.65" customHeight="1">
      <c r="A93" s="12"/>
      <c r="B93" s="9" t="s">
        <v>355</v>
      </c>
      <c r="C93" s="18">
        <v>2072</v>
      </c>
      <c r="D93" s="19">
        <f>C93/C94</f>
        <v>0.39846153846153848</v>
      </c>
      <c r="E93" s="60"/>
      <c r="F93" s="61"/>
      <c r="G93" s="61"/>
      <c r="H93" s="61"/>
      <c r="I93" s="61"/>
      <c r="J93" s="61"/>
      <c r="K93" s="61"/>
      <c r="L93" s="61"/>
      <c r="M93" s="61"/>
    </row>
    <row r="94" spans="1:13" ht="20.65" customHeight="1">
      <c r="A94" s="12"/>
      <c r="B94" s="9" t="s">
        <v>50</v>
      </c>
      <c r="C94" s="18">
        <f>SUM(C92:C93)</f>
        <v>5200</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3363</v>
      </c>
      <c r="D97" s="19">
        <f>C97/C99</f>
        <v>0.70018738288569649</v>
      </c>
      <c r="E97" s="60"/>
      <c r="F97" s="61"/>
      <c r="G97" s="61"/>
      <c r="H97" s="61"/>
      <c r="I97" s="61"/>
      <c r="J97" s="61"/>
      <c r="K97" s="61"/>
      <c r="L97" s="61"/>
      <c r="M97" s="61"/>
    </row>
    <row r="98" spans="1:13" ht="20.65" customHeight="1">
      <c r="A98" s="12"/>
      <c r="B98" s="9" t="s">
        <v>364</v>
      </c>
      <c r="C98" s="18">
        <v>1440</v>
      </c>
      <c r="D98" s="19">
        <f>C98/C99</f>
        <v>0.29981261711430357</v>
      </c>
      <c r="E98" s="60"/>
      <c r="F98" s="61"/>
      <c r="G98" s="61"/>
      <c r="H98" s="61"/>
      <c r="I98" s="61"/>
      <c r="J98" s="61"/>
      <c r="K98" s="61"/>
      <c r="L98" s="61"/>
      <c r="M98" s="61"/>
    </row>
    <row r="99" spans="1:13" ht="20.65" customHeight="1">
      <c r="A99" s="12"/>
      <c r="B99" s="9" t="s">
        <v>50</v>
      </c>
      <c r="C99" s="18">
        <f>SUM(C97:C98)</f>
        <v>4803</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3"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691</v>
      </c>
      <c r="K3" s="9" t="s">
        <v>16</v>
      </c>
      <c r="L3" s="9" t="s">
        <v>17</v>
      </c>
      <c r="M3" s="57"/>
    </row>
    <row r="4" spans="1:13" ht="20.65" customHeight="1">
      <c r="A4" s="12"/>
      <c r="B4" s="9" t="s">
        <v>27</v>
      </c>
      <c r="C4" s="18">
        <v>347</v>
      </c>
      <c r="D4" s="19">
        <f>C4/C9</f>
        <v>0.10981012658227848</v>
      </c>
      <c r="E4" s="59"/>
      <c r="F4" s="9" t="s">
        <v>28</v>
      </c>
      <c r="G4" s="18">
        <v>93</v>
      </c>
      <c r="H4" s="19">
        <f>G4/G9</f>
        <v>3.0106830689543541E-2</v>
      </c>
      <c r="I4" s="59"/>
      <c r="J4" s="9" t="s">
        <v>692</v>
      </c>
      <c r="K4" s="18">
        <v>612</v>
      </c>
      <c r="L4" s="19">
        <f>K4/K6</f>
        <v>0.7979139504563233</v>
      </c>
      <c r="M4" s="60"/>
    </row>
    <row r="5" spans="1:13" ht="20.65" customHeight="1">
      <c r="A5" s="12"/>
      <c r="B5" s="9" t="s">
        <v>37</v>
      </c>
      <c r="C5" s="18">
        <v>520</v>
      </c>
      <c r="D5" s="19">
        <f>C5/C9</f>
        <v>0.16455696202531644</v>
      </c>
      <c r="E5" s="59"/>
      <c r="F5" s="9" t="s">
        <v>38</v>
      </c>
      <c r="G5" s="18">
        <v>1207</v>
      </c>
      <c r="H5" s="19">
        <f>G5/G9</f>
        <v>0.39074134023955975</v>
      </c>
      <c r="I5" s="59"/>
      <c r="J5" s="9" t="s">
        <v>693</v>
      </c>
      <c r="K5" s="18">
        <v>155</v>
      </c>
      <c r="L5" s="19">
        <f>K5/K6</f>
        <v>0.20208604954367665</v>
      </c>
      <c r="M5" s="60"/>
    </row>
    <row r="6" spans="1:13" ht="20.65" customHeight="1">
      <c r="A6" s="12"/>
      <c r="B6" s="9" t="s">
        <v>47</v>
      </c>
      <c r="C6" s="18">
        <v>42</v>
      </c>
      <c r="D6" s="19">
        <f>C6/C9</f>
        <v>1.3291139240506329E-2</v>
      </c>
      <c r="E6" s="59"/>
      <c r="F6" s="9" t="s">
        <v>48</v>
      </c>
      <c r="G6" s="18">
        <v>254</v>
      </c>
      <c r="H6" s="19">
        <f>G6/G9</f>
        <v>8.2227258012301713E-2</v>
      </c>
      <c r="I6" s="59"/>
      <c r="J6" s="9" t="s">
        <v>50</v>
      </c>
      <c r="K6" s="18">
        <f>SUM(K4:K5)</f>
        <v>767</v>
      </c>
      <c r="L6" s="19">
        <f>SUM(L4:L5)</f>
        <v>1</v>
      </c>
      <c r="M6" s="60"/>
    </row>
    <row r="7" spans="1:13" ht="20.65" customHeight="1">
      <c r="A7" s="12"/>
      <c r="B7" s="9" t="s">
        <v>52</v>
      </c>
      <c r="C7" s="18">
        <v>2237</v>
      </c>
      <c r="D7" s="19">
        <f>C7/C9</f>
        <v>0.70791139240506329</v>
      </c>
      <c r="E7" s="59"/>
      <c r="F7" s="9" t="s">
        <v>53</v>
      </c>
      <c r="G7" s="18">
        <v>271</v>
      </c>
      <c r="H7" s="19">
        <f>G7/G9</f>
        <v>8.7730657170605381E-2</v>
      </c>
      <c r="I7" s="60"/>
      <c r="J7" s="63"/>
      <c r="K7" s="63"/>
      <c r="L7" s="63"/>
      <c r="M7" s="61"/>
    </row>
    <row r="8" spans="1:13" ht="32.65" customHeight="1">
      <c r="A8" s="12"/>
      <c r="B8" s="9" t="s">
        <v>55</v>
      </c>
      <c r="C8" s="18">
        <v>14</v>
      </c>
      <c r="D8" s="19">
        <f>C8/C9</f>
        <v>4.4303797468354432E-3</v>
      </c>
      <c r="E8" s="59"/>
      <c r="F8" s="9" t="s">
        <v>56</v>
      </c>
      <c r="G8" s="18">
        <v>1264</v>
      </c>
      <c r="H8" s="19">
        <f>G8/G9</f>
        <v>0.40919391388798965</v>
      </c>
      <c r="I8" s="59"/>
      <c r="J8" s="9" t="s">
        <v>549</v>
      </c>
      <c r="K8" s="9" t="s">
        <v>16</v>
      </c>
      <c r="L8" s="9" t="s">
        <v>17</v>
      </c>
      <c r="M8" s="60"/>
    </row>
    <row r="9" spans="1:13" ht="20.65" customHeight="1">
      <c r="A9" s="12"/>
      <c r="B9" s="9" t="s">
        <v>50</v>
      </c>
      <c r="C9" s="18">
        <f>SUM(C4:C8)</f>
        <v>3160</v>
      </c>
      <c r="D9" s="19">
        <f>SUM(D4:D8)</f>
        <v>1</v>
      </c>
      <c r="E9" s="59"/>
      <c r="F9" s="9" t="s">
        <v>50</v>
      </c>
      <c r="G9" s="18">
        <f>SUM(G4:G8)</f>
        <v>3089</v>
      </c>
      <c r="H9" s="19">
        <f>SUM(H4:H8)</f>
        <v>1</v>
      </c>
      <c r="I9" s="59"/>
      <c r="J9" s="9" t="s">
        <v>694</v>
      </c>
      <c r="K9" s="18">
        <v>301</v>
      </c>
      <c r="L9" s="19">
        <f>K9/K11</f>
        <v>0.36662606577344703</v>
      </c>
      <c r="M9" s="60"/>
    </row>
    <row r="10" spans="1:13" ht="32.65" customHeight="1">
      <c r="A10" s="49"/>
      <c r="B10" s="62"/>
      <c r="C10" s="63"/>
      <c r="D10" s="63"/>
      <c r="E10" s="61"/>
      <c r="F10" s="63"/>
      <c r="G10" s="63"/>
      <c r="H10" s="63"/>
      <c r="I10" s="64"/>
      <c r="J10" s="9" t="s">
        <v>695</v>
      </c>
      <c r="K10" s="18">
        <v>520</v>
      </c>
      <c r="L10" s="19">
        <f>K10/K11</f>
        <v>0.63337393422655297</v>
      </c>
      <c r="M10" s="60"/>
    </row>
    <row r="11" spans="1:13" ht="20.65" customHeight="1">
      <c r="A11" s="12"/>
      <c r="B11" s="9" t="s">
        <v>75</v>
      </c>
      <c r="C11" s="9" t="s">
        <v>16</v>
      </c>
      <c r="D11" s="9" t="s">
        <v>17</v>
      </c>
      <c r="E11" s="59"/>
      <c r="F11" s="9" t="s">
        <v>246</v>
      </c>
      <c r="G11" s="9" t="s">
        <v>16</v>
      </c>
      <c r="H11" s="9" t="s">
        <v>17</v>
      </c>
      <c r="I11" s="59"/>
      <c r="J11" s="9" t="s">
        <v>50</v>
      </c>
      <c r="K11" s="18">
        <f>SUM(K9:K10)</f>
        <v>821</v>
      </c>
      <c r="L11" s="19">
        <f>SUM(L9:L10)</f>
        <v>1</v>
      </c>
      <c r="M11" s="60"/>
    </row>
    <row r="12" spans="1:13" ht="20.65" customHeight="1">
      <c r="A12" s="12"/>
      <c r="B12" s="9" t="s">
        <v>81</v>
      </c>
      <c r="C12" s="18">
        <v>1121</v>
      </c>
      <c r="D12" s="19">
        <f>C12/C15</f>
        <v>0.38429893726431263</v>
      </c>
      <c r="E12" s="59"/>
      <c r="F12" s="9" t="s">
        <v>251</v>
      </c>
      <c r="G12" s="18">
        <v>2223</v>
      </c>
      <c r="H12" s="19">
        <f>G12/G14</f>
        <v>0.74898921832884102</v>
      </c>
      <c r="I12" s="60"/>
      <c r="J12" s="63"/>
      <c r="K12" s="63"/>
      <c r="L12" s="63"/>
      <c r="M12" s="61"/>
    </row>
    <row r="13" spans="1:13" ht="32.65" customHeight="1">
      <c r="A13" s="12"/>
      <c r="B13" s="9" t="s">
        <v>85</v>
      </c>
      <c r="C13" s="18">
        <v>1451</v>
      </c>
      <c r="D13" s="19">
        <f>C13/C15</f>
        <v>0.49742886527254027</v>
      </c>
      <c r="E13" s="59"/>
      <c r="F13" s="9" t="s">
        <v>256</v>
      </c>
      <c r="G13" s="18">
        <v>745</v>
      </c>
      <c r="H13" s="19">
        <f>G13/G14</f>
        <v>0.25101078167115903</v>
      </c>
      <c r="I13" s="59"/>
      <c r="J13" s="9" t="s">
        <v>539</v>
      </c>
      <c r="K13" s="9" t="s">
        <v>16</v>
      </c>
      <c r="L13" s="9" t="s">
        <v>17</v>
      </c>
      <c r="M13" s="60"/>
    </row>
    <row r="14" spans="1:13" ht="20.65" customHeight="1">
      <c r="A14" s="12"/>
      <c r="B14" s="9" t="s">
        <v>90</v>
      </c>
      <c r="C14" s="18">
        <v>345</v>
      </c>
      <c r="D14" s="19">
        <f>C14/C15</f>
        <v>0.11827219746314707</v>
      </c>
      <c r="E14" s="59"/>
      <c r="F14" s="9" t="s">
        <v>50</v>
      </c>
      <c r="G14" s="18">
        <f>SUM(G12:G13)</f>
        <v>2968</v>
      </c>
      <c r="H14" s="19">
        <f>SUM(H12:H13)</f>
        <v>1</v>
      </c>
      <c r="I14" s="59"/>
      <c r="J14" s="9" t="s">
        <v>696</v>
      </c>
      <c r="K14" s="18">
        <v>501</v>
      </c>
      <c r="L14" s="19">
        <f>K14/K16</f>
        <v>0.59430604982206403</v>
      </c>
      <c r="M14" s="60"/>
    </row>
    <row r="15" spans="1:13" ht="20.65" customHeight="1">
      <c r="A15" s="12"/>
      <c r="B15" s="9" t="s">
        <v>50</v>
      </c>
      <c r="C15" s="18">
        <f>SUM(C12:C14)</f>
        <v>2917</v>
      </c>
      <c r="D15" s="19">
        <f>SUM(D12:D14)</f>
        <v>1</v>
      </c>
      <c r="E15" s="60"/>
      <c r="F15" s="65"/>
      <c r="G15" s="65"/>
      <c r="H15" s="65"/>
      <c r="I15" s="64"/>
      <c r="J15" s="9" t="s">
        <v>697</v>
      </c>
      <c r="K15" s="18">
        <v>342</v>
      </c>
      <c r="L15" s="19">
        <f>K15/K16</f>
        <v>0.40569395017793597</v>
      </c>
      <c r="M15" s="60"/>
    </row>
    <row r="16" spans="1:13" ht="20.65" customHeight="1">
      <c r="A16" s="49"/>
      <c r="B16" s="62"/>
      <c r="C16" s="63"/>
      <c r="D16" s="63"/>
      <c r="E16" s="61"/>
      <c r="F16" s="61"/>
      <c r="G16" s="61"/>
      <c r="H16" s="61"/>
      <c r="I16" s="64"/>
      <c r="J16" s="9" t="s">
        <v>50</v>
      </c>
      <c r="K16" s="18">
        <f>SUM(K14:K15)</f>
        <v>843</v>
      </c>
      <c r="L16" s="19">
        <f>SUM(L14:L15)</f>
        <v>1</v>
      </c>
      <c r="M16" s="60"/>
    </row>
    <row r="17" spans="1:13" ht="20.65" customHeight="1">
      <c r="A17" s="12"/>
      <c r="B17" s="9" t="s">
        <v>108</v>
      </c>
      <c r="C17" s="9" t="s">
        <v>16</v>
      </c>
      <c r="D17" s="9" t="s">
        <v>17</v>
      </c>
      <c r="E17" s="60"/>
      <c r="F17" s="61"/>
      <c r="G17" s="61"/>
      <c r="H17" s="61"/>
      <c r="I17" s="61"/>
      <c r="J17" s="63"/>
      <c r="K17" s="63"/>
      <c r="L17" s="63"/>
      <c r="M17" s="61"/>
    </row>
    <row r="18" spans="1:13" ht="32.65" customHeight="1">
      <c r="A18" s="12"/>
      <c r="B18" s="9" t="s">
        <v>111</v>
      </c>
      <c r="C18" s="18">
        <v>470</v>
      </c>
      <c r="D18" s="19">
        <f>C18/C22</f>
        <v>0.15953835709436523</v>
      </c>
      <c r="E18" s="60"/>
      <c r="F18" s="61"/>
      <c r="G18" s="61"/>
      <c r="H18" s="61"/>
      <c r="I18" s="64"/>
      <c r="J18" s="9" t="s">
        <v>567</v>
      </c>
      <c r="K18" s="9" t="s">
        <v>16</v>
      </c>
      <c r="L18" s="9" t="s">
        <v>17</v>
      </c>
      <c r="M18" s="60"/>
    </row>
    <row r="19" spans="1:13" ht="20.65" customHeight="1">
      <c r="A19" s="12"/>
      <c r="B19" s="9" t="s">
        <v>114</v>
      </c>
      <c r="C19" s="18">
        <v>1658</v>
      </c>
      <c r="D19" s="19">
        <f>C19/C22</f>
        <v>0.56279701289884587</v>
      </c>
      <c r="E19" s="60"/>
      <c r="F19" s="61"/>
      <c r="G19" s="61"/>
      <c r="H19" s="61"/>
      <c r="I19" s="64"/>
      <c r="J19" s="9" t="s">
        <v>698</v>
      </c>
      <c r="K19" s="18">
        <v>287</v>
      </c>
      <c r="L19" s="19">
        <f>K19/K21</f>
        <v>0.3457831325301205</v>
      </c>
      <c r="M19" s="60"/>
    </row>
    <row r="20" spans="1:13" ht="20.65" customHeight="1">
      <c r="A20" s="12"/>
      <c r="B20" s="9" t="s">
        <v>120</v>
      </c>
      <c r="C20" s="18">
        <v>394</v>
      </c>
      <c r="D20" s="19">
        <f>C20/C22</f>
        <v>0.13374066530889342</v>
      </c>
      <c r="E20" s="60"/>
      <c r="F20" s="61"/>
      <c r="G20" s="61"/>
      <c r="H20" s="61"/>
      <c r="I20" s="64"/>
      <c r="J20" s="9" t="s">
        <v>699</v>
      </c>
      <c r="K20" s="18">
        <v>543</v>
      </c>
      <c r="L20" s="19">
        <f>K20/K21</f>
        <v>0.6542168674698795</v>
      </c>
      <c r="M20" s="60"/>
    </row>
    <row r="21" spans="1:13" ht="20.65" customHeight="1">
      <c r="A21" s="12"/>
      <c r="B21" s="9" t="s">
        <v>127</v>
      </c>
      <c r="C21" s="18">
        <v>424</v>
      </c>
      <c r="D21" s="19">
        <f>C21/C22</f>
        <v>0.14392396469789545</v>
      </c>
      <c r="E21" s="60"/>
      <c r="F21" s="61"/>
      <c r="G21" s="61"/>
      <c r="H21" s="61"/>
      <c r="I21" s="64"/>
      <c r="J21" s="9" t="s">
        <v>50</v>
      </c>
      <c r="K21" s="18">
        <f>SUM(K19:K20)</f>
        <v>830</v>
      </c>
      <c r="L21" s="19">
        <f>SUM(L19:L20)</f>
        <v>1</v>
      </c>
      <c r="M21" s="60"/>
    </row>
    <row r="22" spans="1:13" ht="20.65" customHeight="1">
      <c r="A22" s="12"/>
      <c r="B22" s="9" t="s">
        <v>50</v>
      </c>
      <c r="C22" s="18">
        <f>SUM(C18:C21)</f>
        <v>2946</v>
      </c>
      <c r="D22" s="19">
        <f>SUM(D18:D21)</f>
        <v>1</v>
      </c>
      <c r="E22" s="60"/>
      <c r="F22" s="61"/>
      <c r="G22" s="61"/>
      <c r="H22" s="61"/>
      <c r="I22" s="61"/>
      <c r="J22" s="63"/>
      <c r="K22" s="63"/>
      <c r="L22" s="63"/>
      <c r="M22" s="61"/>
    </row>
    <row r="23" spans="1:13" ht="32.65" customHeight="1">
      <c r="A23" s="49"/>
      <c r="B23" s="62"/>
      <c r="C23" s="63"/>
      <c r="D23" s="63"/>
      <c r="E23" s="61"/>
      <c r="F23" s="61"/>
      <c r="G23" s="61"/>
      <c r="H23" s="61"/>
      <c r="I23" s="64"/>
      <c r="J23" s="9" t="s">
        <v>570</v>
      </c>
      <c r="K23" s="9" t="s">
        <v>16</v>
      </c>
      <c r="L23" s="9" t="s">
        <v>17</v>
      </c>
      <c r="M23" s="60"/>
    </row>
    <row r="24" spans="1:13" ht="20.65" customHeight="1">
      <c r="A24" s="12"/>
      <c r="B24" s="9" t="s">
        <v>137</v>
      </c>
      <c r="C24" s="9" t="s">
        <v>16</v>
      </c>
      <c r="D24" s="9" t="s">
        <v>17</v>
      </c>
      <c r="E24" s="60"/>
      <c r="F24" s="61"/>
      <c r="G24" s="61"/>
      <c r="H24" s="61"/>
      <c r="I24" s="64"/>
      <c r="J24" s="9" t="s">
        <v>700</v>
      </c>
      <c r="K24" s="18">
        <v>230</v>
      </c>
      <c r="L24" s="19">
        <f>K24/K27</f>
        <v>0.46370967741935482</v>
      </c>
      <c r="M24" s="60"/>
    </row>
    <row r="25" spans="1:13" ht="20.65" customHeight="1">
      <c r="A25" s="12"/>
      <c r="B25" s="9" t="s">
        <v>142</v>
      </c>
      <c r="C25" s="18">
        <v>1672</v>
      </c>
      <c r="D25" s="19">
        <f>C25/C27</f>
        <v>0.62668665667166412</v>
      </c>
      <c r="E25" s="60"/>
      <c r="F25" s="61"/>
      <c r="G25" s="61"/>
      <c r="H25" s="61"/>
      <c r="I25" s="64"/>
      <c r="J25" s="9" t="s">
        <v>701</v>
      </c>
      <c r="K25" s="18">
        <v>62</v>
      </c>
      <c r="L25" s="19">
        <f>K25/K27</f>
        <v>0.125</v>
      </c>
      <c r="M25" s="60"/>
    </row>
    <row r="26" spans="1:13" ht="20.65" customHeight="1">
      <c r="A26" s="12"/>
      <c r="B26" s="9" t="s">
        <v>148</v>
      </c>
      <c r="C26" s="18">
        <v>996</v>
      </c>
      <c r="D26" s="19">
        <f>C26/C27</f>
        <v>0.37331334332833582</v>
      </c>
      <c r="E26" s="60"/>
      <c r="F26" s="61"/>
      <c r="G26" s="61"/>
      <c r="H26" s="61"/>
      <c r="I26" s="64"/>
      <c r="J26" s="9" t="s">
        <v>702</v>
      </c>
      <c r="K26" s="18">
        <v>204</v>
      </c>
      <c r="L26" s="19">
        <f>K26/K27</f>
        <v>0.41129032258064518</v>
      </c>
      <c r="M26" s="60"/>
    </row>
    <row r="27" spans="1:13" ht="20.65" customHeight="1">
      <c r="A27" s="12"/>
      <c r="B27" s="9" t="s">
        <v>50</v>
      </c>
      <c r="C27" s="18">
        <f>SUM(C25:C26)</f>
        <v>2668</v>
      </c>
      <c r="D27" s="19">
        <f>SUM(D25:D26)</f>
        <v>1</v>
      </c>
      <c r="E27" s="60"/>
      <c r="F27" s="61"/>
      <c r="G27" s="61"/>
      <c r="H27" s="61"/>
      <c r="I27" s="64"/>
      <c r="J27" s="9" t="s">
        <v>50</v>
      </c>
      <c r="K27" s="18">
        <f>SUM(K24:K26)</f>
        <v>496</v>
      </c>
      <c r="L27" s="19">
        <f>SUM(L24:L26)</f>
        <v>1</v>
      </c>
      <c r="M27" s="60"/>
    </row>
    <row r="28" spans="1:13" ht="20.65" customHeight="1">
      <c r="A28" s="49"/>
      <c r="B28" s="62"/>
      <c r="C28" s="63"/>
      <c r="D28" s="63"/>
      <c r="E28" s="61"/>
      <c r="F28" s="61"/>
      <c r="G28" s="61"/>
      <c r="H28" s="61"/>
      <c r="I28" s="61"/>
      <c r="J28" s="63"/>
      <c r="K28" s="63"/>
      <c r="L28" s="63"/>
      <c r="M28" s="61"/>
    </row>
    <row r="29" spans="1:13" ht="20.65" customHeight="1">
      <c r="A29" s="12"/>
      <c r="B29" s="9" t="s">
        <v>158</v>
      </c>
      <c r="C29" s="9" t="s">
        <v>16</v>
      </c>
      <c r="D29" s="9" t="s">
        <v>17</v>
      </c>
      <c r="E29" s="60"/>
      <c r="F29" s="61"/>
      <c r="G29" s="61"/>
      <c r="H29" s="61"/>
      <c r="I29" s="64"/>
      <c r="J29" s="9" t="s">
        <v>542</v>
      </c>
      <c r="K29" s="9" t="s">
        <v>16</v>
      </c>
      <c r="L29" s="9" t="s">
        <v>17</v>
      </c>
      <c r="M29" s="60"/>
    </row>
    <row r="30" spans="1:13" ht="20.65" customHeight="1">
      <c r="A30" s="12"/>
      <c r="B30" s="9" t="s">
        <v>163</v>
      </c>
      <c r="C30" s="18">
        <v>747</v>
      </c>
      <c r="D30" s="19">
        <f>C30/C33</f>
        <v>0.33038478549314465</v>
      </c>
      <c r="E30" s="60"/>
      <c r="F30" s="61"/>
      <c r="G30" s="61"/>
      <c r="H30" s="61"/>
      <c r="I30" s="64"/>
      <c r="J30" s="9" t="s">
        <v>703</v>
      </c>
      <c r="K30" s="18">
        <v>1873</v>
      </c>
      <c r="L30" s="19">
        <f>K30/K32</f>
        <v>0.60167041439126245</v>
      </c>
      <c r="M30" s="60"/>
    </row>
    <row r="31" spans="1:13" ht="20.65" customHeight="1">
      <c r="A31" s="12"/>
      <c r="B31" s="9" t="s">
        <v>169</v>
      </c>
      <c r="C31" s="18">
        <v>1099</v>
      </c>
      <c r="D31" s="19">
        <f>C31/C33</f>
        <v>0.48606811145510836</v>
      </c>
      <c r="E31" s="60"/>
      <c r="F31" s="61"/>
      <c r="G31" s="61"/>
      <c r="H31" s="61"/>
      <c r="I31" s="64"/>
      <c r="J31" s="9" t="s">
        <v>704</v>
      </c>
      <c r="K31" s="18">
        <v>1240</v>
      </c>
      <c r="L31" s="19">
        <f>K31/K32</f>
        <v>0.39832958560873755</v>
      </c>
      <c r="M31" s="60"/>
    </row>
    <row r="32" spans="1:13" ht="32.65" customHeight="1">
      <c r="A32" s="12"/>
      <c r="B32" s="9" t="s">
        <v>176</v>
      </c>
      <c r="C32" s="18">
        <v>415</v>
      </c>
      <c r="D32" s="19">
        <f>C32/C33</f>
        <v>0.18354710305174701</v>
      </c>
      <c r="E32" s="60"/>
      <c r="F32" s="61"/>
      <c r="G32" s="61"/>
      <c r="H32" s="61"/>
      <c r="I32" s="64"/>
      <c r="J32" s="9" t="s">
        <v>50</v>
      </c>
      <c r="K32" s="18">
        <f>SUM(K30:K31)</f>
        <v>3113</v>
      </c>
      <c r="L32" s="19">
        <f>SUM(L30:L31)</f>
        <v>1</v>
      </c>
      <c r="M32" s="60"/>
    </row>
    <row r="33" spans="1:13" ht="20.65" customHeight="1">
      <c r="A33" s="12"/>
      <c r="B33" s="9" t="s">
        <v>50</v>
      </c>
      <c r="C33" s="18">
        <f>SUM(C30:C32)</f>
        <v>2261</v>
      </c>
      <c r="D33" s="19">
        <f>SUM(D30:D32)</f>
        <v>1</v>
      </c>
      <c r="E33" s="60"/>
      <c r="F33" s="61"/>
      <c r="G33" s="61"/>
      <c r="H33" s="61"/>
      <c r="I33" s="61"/>
      <c r="J33" s="65"/>
      <c r="K33" s="65"/>
      <c r="L33" s="65"/>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484</v>
      </c>
      <c r="D36" s="19">
        <f>C36/C38</f>
        <v>0.23598244758654316</v>
      </c>
      <c r="E36" s="60"/>
      <c r="F36" s="61"/>
      <c r="G36" s="61"/>
      <c r="H36" s="61"/>
      <c r="I36" s="61"/>
      <c r="J36" s="61"/>
      <c r="K36" s="61"/>
      <c r="L36" s="61"/>
      <c r="M36" s="61"/>
    </row>
    <row r="37" spans="1:13" ht="20.65" customHeight="1">
      <c r="A37" s="12"/>
      <c r="B37" s="9" t="s">
        <v>199</v>
      </c>
      <c r="C37" s="18">
        <v>1567</v>
      </c>
      <c r="D37" s="19">
        <f>C37/C38</f>
        <v>0.76401755241345681</v>
      </c>
      <c r="E37" s="60"/>
      <c r="F37" s="61"/>
      <c r="G37" s="61"/>
      <c r="H37" s="61"/>
      <c r="I37" s="61"/>
      <c r="J37" s="61"/>
      <c r="K37" s="61"/>
      <c r="L37" s="61"/>
      <c r="M37" s="61"/>
    </row>
    <row r="38" spans="1:13" ht="20.65" customHeight="1">
      <c r="A38" s="12"/>
      <c r="B38" s="9" t="s">
        <v>50</v>
      </c>
      <c r="C38" s="18">
        <f>SUM(C36:C37)</f>
        <v>2051</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736</v>
      </c>
      <c r="D41" s="19">
        <f>C41/C44</f>
        <v>0.37436419125127163</v>
      </c>
      <c r="E41" s="60"/>
      <c r="F41" s="61"/>
      <c r="G41" s="61"/>
      <c r="H41" s="61"/>
      <c r="I41" s="61"/>
      <c r="J41" s="61"/>
      <c r="K41" s="61"/>
      <c r="L41" s="61"/>
      <c r="M41" s="61"/>
    </row>
    <row r="42" spans="1:13" ht="20.65" customHeight="1">
      <c r="A42" s="12"/>
      <c r="B42" s="9" t="s">
        <v>220</v>
      </c>
      <c r="C42" s="18">
        <v>431</v>
      </c>
      <c r="D42" s="19">
        <f>C42/C44</f>
        <v>0.21922685656154628</v>
      </c>
      <c r="E42" s="60"/>
      <c r="F42" s="61"/>
      <c r="G42" s="61"/>
      <c r="H42" s="61"/>
      <c r="I42" s="61"/>
      <c r="J42" s="61"/>
      <c r="K42" s="61"/>
      <c r="L42" s="61"/>
      <c r="M42" s="61"/>
    </row>
    <row r="43" spans="1:13" ht="32.65" customHeight="1">
      <c r="A43" s="12"/>
      <c r="B43" s="9" t="s">
        <v>224</v>
      </c>
      <c r="C43" s="18">
        <v>799</v>
      </c>
      <c r="D43" s="19">
        <f>C43/C44</f>
        <v>0.40640895218718209</v>
      </c>
      <c r="E43" s="60"/>
      <c r="F43" s="61"/>
      <c r="G43" s="61"/>
      <c r="H43" s="61"/>
      <c r="I43" s="61"/>
      <c r="J43" s="61"/>
      <c r="K43" s="61"/>
      <c r="L43" s="61"/>
      <c r="M43" s="61"/>
    </row>
    <row r="44" spans="1:13" ht="20.65" customHeight="1">
      <c r="A44" s="12"/>
      <c r="B44" s="9" t="s">
        <v>50</v>
      </c>
      <c r="C44" s="18">
        <f>SUM(C41:C43)</f>
        <v>1966</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1083</v>
      </c>
      <c r="D47" s="19">
        <f>C47/C49</f>
        <v>0.55681233933161955</v>
      </c>
      <c r="E47" s="60"/>
      <c r="F47" s="61"/>
      <c r="G47" s="61"/>
      <c r="H47" s="61"/>
      <c r="I47" s="61"/>
      <c r="J47" s="61"/>
      <c r="K47" s="61"/>
      <c r="L47" s="61"/>
      <c r="M47" s="61"/>
    </row>
    <row r="48" spans="1:13" ht="32.65" customHeight="1">
      <c r="A48" s="12"/>
      <c r="B48" s="9" t="s">
        <v>241</v>
      </c>
      <c r="C48" s="18">
        <v>862</v>
      </c>
      <c r="D48" s="19">
        <f>C48/C49</f>
        <v>0.44318766066838045</v>
      </c>
      <c r="E48" s="60"/>
      <c r="F48" s="61"/>
      <c r="G48" s="61"/>
      <c r="H48" s="61"/>
      <c r="I48" s="61"/>
      <c r="J48" s="61"/>
      <c r="K48" s="61"/>
      <c r="L48" s="61"/>
      <c r="M48" s="61"/>
    </row>
    <row r="49" spans="1:13" ht="20.65" customHeight="1">
      <c r="A49" s="12"/>
      <c r="B49" s="9" t="s">
        <v>50</v>
      </c>
      <c r="C49" s="18">
        <f>SUM(C47:C48)</f>
        <v>1945</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1187</v>
      </c>
      <c r="D52" s="19">
        <f>C52/C54</f>
        <v>0.61887382690302395</v>
      </c>
      <c r="E52" s="60"/>
      <c r="F52" s="61"/>
      <c r="G52" s="61"/>
      <c r="H52" s="61"/>
      <c r="I52" s="61"/>
      <c r="J52" s="61"/>
      <c r="K52" s="61"/>
      <c r="L52" s="61"/>
      <c r="M52" s="61"/>
    </row>
    <row r="53" spans="1:13" ht="20.65" customHeight="1">
      <c r="A53" s="12"/>
      <c r="B53" s="9" t="s">
        <v>259</v>
      </c>
      <c r="C53" s="18">
        <v>731</v>
      </c>
      <c r="D53" s="19">
        <f>C53/C54</f>
        <v>0.381126173096976</v>
      </c>
      <c r="E53" s="60"/>
      <c r="F53" s="61"/>
      <c r="G53" s="61"/>
      <c r="H53" s="61"/>
      <c r="I53" s="61"/>
      <c r="J53" s="61"/>
      <c r="K53" s="61"/>
      <c r="L53" s="61"/>
      <c r="M53" s="61"/>
    </row>
    <row r="54" spans="1:13" ht="20.65" customHeight="1">
      <c r="A54" s="12"/>
      <c r="B54" s="9" t="s">
        <v>50</v>
      </c>
      <c r="C54" s="18">
        <f>SUM(C52:C53)</f>
        <v>1918</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928</v>
      </c>
      <c r="D57" s="19">
        <f>C57/C60</f>
        <v>0.48383733055265904</v>
      </c>
      <c r="E57" s="60"/>
      <c r="F57" s="61"/>
      <c r="G57" s="61"/>
      <c r="H57" s="61"/>
      <c r="I57" s="61"/>
      <c r="J57" s="61"/>
      <c r="K57" s="61"/>
      <c r="L57" s="61"/>
      <c r="M57" s="61"/>
    </row>
    <row r="58" spans="1:13" ht="20.65" customHeight="1">
      <c r="A58" s="12"/>
      <c r="B58" s="9" t="s">
        <v>274</v>
      </c>
      <c r="C58" s="18">
        <v>655</v>
      </c>
      <c r="D58" s="19">
        <f>C58/C60</f>
        <v>0.34150156412930138</v>
      </c>
      <c r="E58" s="60"/>
      <c r="F58" s="61"/>
      <c r="G58" s="61"/>
      <c r="H58" s="61"/>
      <c r="I58" s="61"/>
      <c r="J58" s="61"/>
      <c r="K58" s="61"/>
      <c r="L58" s="61"/>
      <c r="M58" s="61"/>
    </row>
    <row r="59" spans="1:13" ht="20.65" customHeight="1">
      <c r="A59" s="12"/>
      <c r="B59" s="9" t="s">
        <v>278</v>
      </c>
      <c r="C59" s="18">
        <v>335</v>
      </c>
      <c r="D59" s="19">
        <f>C59/C60</f>
        <v>0.17466110531803963</v>
      </c>
      <c r="E59" s="60"/>
      <c r="F59" s="61"/>
      <c r="G59" s="61"/>
      <c r="H59" s="61"/>
      <c r="I59" s="61"/>
      <c r="J59" s="61"/>
      <c r="K59" s="61"/>
      <c r="L59" s="61"/>
      <c r="M59" s="61"/>
    </row>
    <row r="60" spans="1:13" ht="20.65" customHeight="1">
      <c r="A60" s="12"/>
      <c r="B60" s="9" t="s">
        <v>50</v>
      </c>
      <c r="C60" s="18">
        <f>SUM(C57:C59)</f>
        <v>1918</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745</v>
      </c>
      <c r="D63" s="19">
        <f>C63/C65</f>
        <v>0.38481404958677684</v>
      </c>
      <c r="E63" s="60"/>
      <c r="F63" s="61"/>
      <c r="G63" s="61"/>
      <c r="H63" s="61"/>
      <c r="I63" s="61"/>
      <c r="J63" s="61"/>
      <c r="K63" s="61"/>
      <c r="L63" s="61"/>
      <c r="M63" s="61"/>
    </row>
    <row r="64" spans="1:13" ht="20.65" customHeight="1">
      <c r="A64" s="12"/>
      <c r="B64" s="9" t="s">
        <v>295</v>
      </c>
      <c r="C64" s="18">
        <v>1191</v>
      </c>
      <c r="D64" s="19">
        <f>C64/C65</f>
        <v>0.6151859504132231</v>
      </c>
      <c r="E64" s="60"/>
      <c r="F64" s="61"/>
      <c r="G64" s="61"/>
      <c r="H64" s="61"/>
      <c r="I64" s="61"/>
      <c r="J64" s="61"/>
      <c r="K64" s="61"/>
      <c r="L64" s="61"/>
      <c r="M64" s="61"/>
    </row>
    <row r="65" spans="1:13" ht="20.65" customHeight="1">
      <c r="A65" s="12"/>
      <c r="B65" s="9" t="s">
        <v>50</v>
      </c>
      <c r="C65" s="18">
        <f>SUM(C63:C64)</f>
        <v>1936</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628</v>
      </c>
      <c r="D68" s="19">
        <f>C68/C70</f>
        <v>0.257693885925318</v>
      </c>
      <c r="E68" s="60"/>
      <c r="F68" s="61"/>
      <c r="G68" s="61"/>
      <c r="H68" s="61"/>
      <c r="I68" s="61"/>
      <c r="J68" s="61"/>
      <c r="K68" s="61"/>
      <c r="L68" s="61"/>
      <c r="M68" s="61"/>
    </row>
    <row r="69" spans="1:13" ht="20.65" customHeight="1">
      <c r="A69" s="12"/>
      <c r="B69" s="9" t="s">
        <v>309</v>
      </c>
      <c r="C69" s="18">
        <v>1809</v>
      </c>
      <c r="D69" s="19">
        <f>C69/C70</f>
        <v>0.74230611407468194</v>
      </c>
      <c r="E69" s="60"/>
      <c r="F69" s="61"/>
      <c r="G69" s="61"/>
      <c r="H69" s="61"/>
      <c r="I69" s="61"/>
      <c r="J69" s="61"/>
      <c r="K69" s="61"/>
      <c r="L69" s="61"/>
      <c r="M69" s="61"/>
    </row>
    <row r="70" spans="1:13" ht="20.65" customHeight="1">
      <c r="A70" s="12"/>
      <c r="B70" s="9" t="s">
        <v>50</v>
      </c>
      <c r="C70" s="18">
        <f>SUM(C68:C69)</f>
        <v>2437</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273</v>
      </c>
      <c r="D73" s="19">
        <f>C73/C76</f>
        <v>0.11142857142857143</v>
      </c>
      <c r="E73" s="60"/>
      <c r="F73" s="61"/>
      <c r="G73" s="61"/>
      <c r="H73" s="61"/>
      <c r="I73" s="61"/>
      <c r="J73" s="61"/>
      <c r="K73" s="61"/>
      <c r="L73" s="61"/>
      <c r="M73" s="61"/>
    </row>
    <row r="74" spans="1:13" ht="20.65" customHeight="1">
      <c r="A74" s="12"/>
      <c r="B74" s="9" t="s">
        <v>321</v>
      </c>
      <c r="C74" s="18">
        <v>355</v>
      </c>
      <c r="D74" s="19">
        <f>C74/C76</f>
        <v>0.14489795918367346</v>
      </c>
      <c r="E74" s="60"/>
      <c r="F74" s="61"/>
      <c r="G74" s="61"/>
      <c r="H74" s="61"/>
      <c r="I74" s="61"/>
      <c r="J74" s="61"/>
      <c r="K74" s="61"/>
      <c r="L74" s="61"/>
      <c r="M74" s="61"/>
    </row>
    <row r="75" spans="1:13" ht="20.65" customHeight="1">
      <c r="A75" s="12"/>
      <c r="B75" s="9" t="s">
        <v>323</v>
      </c>
      <c r="C75" s="18">
        <v>1822</v>
      </c>
      <c r="D75" s="19">
        <f>C75/C76</f>
        <v>0.74367346938775514</v>
      </c>
      <c r="E75" s="60"/>
      <c r="F75" s="61"/>
      <c r="G75" s="61"/>
      <c r="H75" s="61"/>
      <c r="I75" s="61"/>
      <c r="J75" s="61"/>
      <c r="K75" s="61"/>
      <c r="L75" s="61"/>
      <c r="M75" s="61"/>
    </row>
    <row r="76" spans="1:13" ht="20.65" customHeight="1">
      <c r="A76" s="12"/>
      <c r="B76" s="9" t="s">
        <v>50</v>
      </c>
      <c r="C76" s="18">
        <f>SUM(C73:C75)</f>
        <v>2450</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603</v>
      </c>
      <c r="D79" s="19">
        <f>C79/C82</f>
        <v>0.24091090691170594</v>
      </c>
      <c r="E79" s="60"/>
      <c r="F79" s="61"/>
      <c r="G79" s="61"/>
      <c r="H79" s="61"/>
      <c r="I79" s="61"/>
      <c r="J79" s="61"/>
      <c r="K79" s="61"/>
      <c r="L79" s="61"/>
      <c r="M79" s="61"/>
    </row>
    <row r="80" spans="1:13" ht="20.65" customHeight="1">
      <c r="A80" s="12"/>
      <c r="B80" s="9" t="s">
        <v>332</v>
      </c>
      <c r="C80" s="18">
        <v>264</v>
      </c>
      <c r="D80" s="19">
        <f>C80/C82</f>
        <v>0.10547343188174191</v>
      </c>
      <c r="E80" s="60"/>
      <c r="F80" s="61"/>
      <c r="G80" s="61"/>
      <c r="H80" s="61"/>
      <c r="I80" s="61"/>
      <c r="J80" s="61"/>
      <c r="K80" s="61"/>
      <c r="L80" s="61"/>
      <c r="M80" s="61"/>
    </row>
    <row r="81" spans="1:13" ht="20.65" customHeight="1">
      <c r="A81" s="12"/>
      <c r="B81" s="9" t="s">
        <v>333</v>
      </c>
      <c r="C81" s="18">
        <v>1636</v>
      </c>
      <c r="D81" s="19">
        <f>C81/C82</f>
        <v>0.65361566120655212</v>
      </c>
      <c r="E81" s="60"/>
      <c r="F81" s="61"/>
      <c r="G81" s="61"/>
      <c r="H81" s="61"/>
      <c r="I81" s="61"/>
      <c r="J81" s="61"/>
      <c r="K81" s="61"/>
      <c r="L81" s="61"/>
      <c r="M81" s="61"/>
    </row>
    <row r="82" spans="1:13" ht="20.65" customHeight="1">
      <c r="A82" s="12"/>
      <c r="B82" s="9" t="s">
        <v>50</v>
      </c>
      <c r="C82" s="18">
        <f>SUM(C79:C81)</f>
        <v>2503</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264</v>
      </c>
      <c r="D85" s="19">
        <f>C85/C89</f>
        <v>0.11369509043927649</v>
      </c>
      <c r="E85" s="60"/>
      <c r="F85" s="61"/>
      <c r="G85" s="61"/>
      <c r="H85" s="61"/>
      <c r="I85" s="61"/>
      <c r="J85" s="61"/>
      <c r="K85" s="61"/>
      <c r="L85" s="61"/>
      <c r="M85" s="61"/>
    </row>
    <row r="86" spans="1:13" ht="20.65" customHeight="1">
      <c r="A86" s="12"/>
      <c r="B86" s="9" t="s">
        <v>342</v>
      </c>
      <c r="C86" s="18">
        <v>650</v>
      </c>
      <c r="D86" s="19">
        <f>C86/C89</f>
        <v>0.27993109388458226</v>
      </c>
      <c r="E86" s="60"/>
      <c r="F86" s="61"/>
      <c r="G86" s="61"/>
      <c r="H86" s="61"/>
      <c r="I86" s="61"/>
      <c r="J86" s="61"/>
      <c r="K86" s="61"/>
      <c r="L86" s="61"/>
      <c r="M86" s="61"/>
    </row>
    <row r="87" spans="1:13" ht="20.65" customHeight="1">
      <c r="A87" s="12"/>
      <c r="B87" s="9" t="s">
        <v>344</v>
      </c>
      <c r="C87" s="18">
        <v>382</v>
      </c>
      <c r="D87" s="19">
        <f>C87/C89</f>
        <v>0.16451335055986219</v>
      </c>
      <c r="E87" s="60"/>
      <c r="F87" s="61"/>
      <c r="G87" s="61"/>
      <c r="H87" s="61"/>
      <c r="I87" s="61"/>
      <c r="J87" s="61"/>
      <c r="K87" s="61"/>
      <c r="L87" s="61"/>
      <c r="M87" s="61"/>
    </row>
    <row r="88" spans="1:13" ht="20.65" customHeight="1">
      <c r="A88" s="12"/>
      <c r="B88" s="9" t="s">
        <v>346</v>
      </c>
      <c r="C88" s="18">
        <v>1026</v>
      </c>
      <c r="D88" s="19">
        <f>C88/C89</f>
        <v>0.44186046511627908</v>
      </c>
      <c r="E88" s="60"/>
      <c r="F88" s="61"/>
      <c r="G88" s="61"/>
      <c r="H88" s="61"/>
      <c r="I88" s="61"/>
      <c r="J88" s="61"/>
      <c r="K88" s="61"/>
      <c r="L88" s="61"/>
      <c r="M88" s="61"/>
    </row>
    <row r="89" spans="1:13" ht="20.65" customHeight="1">
      <c r="A89" s="12"/>
      <c r="B89" s="9" t="s">
        <v>50</v>
      </c>
      <c r="C89" s="18">
        <f>SUM(C85:C88)</f>
        <v>2322</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1318</v>
      </c>
      <c r="D92" s="19">
        <f>C92/C94</f>
        <v>0.60155180282975806</v>
      </c>
      <c r="E92" s="60"/>
      <c r="F92" s="61"/>
      <c r="G92" s="61"/>
      <c r="H92" s="61"/>
      <c r="I92" s="61"/>
      <c r="J92" s="61"/>
      <c r="K92" s="61"/>
      <c r="L92" s="61"/>
      <c r="M92" s="61"/>
    </row>
    <row r="93" spans="1:13" ht="20.65" customHeight="1">
      <c r="A93" s="12"/>
      <c r="B93" s="9" t="s">
        <v>355</v>
      </c>
      <c r="C93" s="18">
        <v>873</v>
      </c>
      <c r="D93" s="19">
        <f>C93/C94</f>
        <v>0.39844819717024188</v>
      </c>
      <c r="E93" s="60"/>
      <c r="F93" s="61"/>
      <c r="G93" s="61"/>
      <c r="H93" s="61"/>
      <c r="I93" s="61"/>
      <c r="J93" s="61"/>
      <c r="K93" s="61"/>
      <c r="L93" s="61"/>
      <c r="M93" s="61"/>
    </row>
    <row r="94" spans="1:13" ht="20.65" customHeight="1">
      <c r="A94" s="12"/>
      <c r="B94" s="9" t="s">
        <v>50</v>
      </c>
      <c r="C94" s="18">
        <f>SUM(C92:C93)</f>
        <v>2191</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1513</v>
      </c>
      <c r="D97" s="19">
        <f>C97/C99</f>
        <v>0.74130328270455659</v>
      </c>
      <c r="E97" s="60"/>
      <c r="F97" s="61"/>
      <c r="G97" s="61"/>
      <c r="H97" s="61"/>
      <c r="I97" s="61"/>
      <c r="J97" s="61"/>
      <c r="K97" s="61"/>
      <c r="L97" s="61"/>
      <c r="M97" s="61"/>
    </row>
    <row r="98" spans="1:13" ht="20.65" customHeight="1">
      <c r="A98" s="12"/>
      <c r="B98" s="9" t="s">
        <v>364</v>
      </c>
      <c r="C98" s="18">
        <v>528</v>
      </c>
      <c r="D98" s="19">
        <f>C98/C99</f>
        <v>0.25869671729544341</v>
      </c>
      <c r="E98" s="60"/>
      <c r="F98" s="61"/>
      <c r="G98" s="61"/>
      <c r="H98" s="61"/>
      <c r="I98" s="61"/>
      <c r="J98" s="61"/>
      <c r="K98" s="61"/>
      <c r="L98" s="61"/>
      <c r="M98" s="61"/>
    </row>
    <row r="99" spans="1:13" ht="20.65" customHeight="1">
      <c r="A99" s="12"/>
      <c r="B99" s="9" t="s">
        <v>50</v>
      </c>
      <c r="C99" s="18">
        <f>SUM(C97:C98)</f>
        <v>2041</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4"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76</v>
      </c>
      <c r="G3" s="9" t="s">
        <v>16</v>
      </c>
      <c r="H3" s="9" t="s">
        <v>17</v>
      </c>
      <c r="I3" s="56"/>
      <c r="J3" s="9" t="s">
        <v>511</v>
      </c>
      <c r="K3" s="9" t="s">
        <v>16</v>
      </c>
      <c r="L3" s="9" t="s">
        <v>17</v>
      </c>
      <c r="M3" s="56"/>
      <c r="N3" s="9" t="s">
        <v>227</v>
      </c>
      <c r="O3" s="9" t="s">
        <v>16</v>
      </c>
      <c r="P3" s="9" t="s">
        <v>17</v>
      </c>
      <c r="Q3" s="57"/>
    </row>
    <row r="4" spans="1:17" ht="20.65" customHeight="1">
      <c r="A4" s="12"/>
      <c r="B4" s="9" t="s">
        <v>27</v>
      </c>
      <c r="C4" s="18">
        <v>3823</v>
      </c>
      <c r="D4" s="19">
        <f>C4/C9</f>
        <v>0.2333943833943834</v>
      </c>
      <c r="E4" s="59"/>
      <c r="F4" s="9" t="s">
        <v>82</v>
      </c>
      <c r="G4" s="18">
        <v>12343</v>
      </c>
      <c r="H4" s="19">
        <f>G4/G6</f>
        <v>0.78879089979550099</v>
      </c>
      <c r="I4" s="59"/>
      <c r="J4" s="9" t="s">
        <v>706</v>
      </c>
      <c r="K4" s="18">
        <v>6822</v>
      </c>
      <c r="L4" s="19">
        <f>K4/K6</f>
        <v>0.43410754056633788</v>
      </c>
      <c r="M4" s="59"/>
      <c r="N4" s="9" t="s">
        <v>231</v>
      </c>
      <c r="O4" s="18">
        <v>3393</v>
      </c>
      <c r="P4" s="19">
        <f>O4/O8</f>
        <v>0.25217391304347825</v>
      </c>
      <c r="Q4" s="60"/>
    </row>
    <row r="5" spans="1:17" ht="20.65" customHeight="1">
      <c r="A5" s="12"/>
      <c r="B5" s="9" t="s">
        <v>37</v>
      </c>
      <c r="C5" s="18">
        <v>2967</v>
      </c>
      <c r="D5" s="19">
        <f>C5/C9</f>
        <v>0.18113553113553113</v>
      </c>
      <c r="E5" s="59"/>
      <c r="F5" s="9" t="s">
        <v>86</v>
      </c>
      <c r="G5" s="18">
        <v>3305</v>
      </c>
      <c r="H5" s="19">
        <f>G5/G6</f>
        <v>0.21120910020449898</v>
      </c>
      <c r="I5" s="59"/>
      <c r="J5" s="9" t="s">
        <v>707</v>
      </c>
      <c r="K5" s="18">
        <v>8893</v>
      </c>
      <c r="L5" s="19">
        <f>K5/K6</f>
        <v>0.56589245943366207</v>
      </c>
      <c r="M5" s="59"/>
      <c r="N5" s="9" t="s">
        <v>92</v>
      </c>
      <c r="O5" s="18">
        <v>1732</v>
      </c>
      <c r="P5" s="19">
        <f>O5/O8</f>
        <v>0.12872538089929395</v>
      </c>
      <c r="Q5" s="60"/>
    </row>
    <row r="6" spans="1:17" ht="20.65" customHeight="1">
      <c r="A6" s="12"/>
      <c r="B6" s="9" t="s">
        <v>47</v>
      </c>
      <c r="C6" s="18">
        <v>390</v>
      </c>
      <c r="D6" s="19">
        <f>C6/C9</f>
        <v>2.3809523809523808E-2</v>
      </c>
      <c r="E6" s="59"/>
      <c r="F6" s="9" t="s">
        <v>50</v>
      </c>
      <c r="G6" s="18">
        <f>SUM(G4:G5)</f>
        <v>15648</v>
      </c>
      <c r="H6" s="19">
        <f>SUM(H4:H5)</f>
        <v>1</v>
      </c>
      <c r="I6" s="59"/>
      <c r="J6" s="9" t="s">
        <v>50</v>
      </c>
      <c r="K6" s="18">
        <f>SUM(K4:K5)</f>
        <v>15715</v>
      </c>
      <c r="L6" s="19">
        <f>SUM(L4:L5)</f>
        <v>1</v>
      </c>
      <c r="M6" s="59"/>
      <c r="N6" s="9" t="s">
        <v>230</v>
      </c>
      <c r="O6" s="18">
        <v>5985</v>
      </c>
      <c r="P6" s="19">
        <f>O6/O8</f>
        <v>0.44481605351170567</v>
      </c>
      <c r="Q6" s="60"/>
    </row>
    <row r="7" spans="1:17" ht="20.65" customHeight="1">
      <c r="A7" s="12"/>
      <c r="B7" s="9" t="s">
        <v>52</v>
      </c>
      <c r="C7" s="18">
        <v>9106</v>
      </c>
      <c r="D7" s="19">
        <f>C7/C9</f>
        <v>0.55592185592185595</v>
      </c>
      <c r="E7" s="60"/>
      <c r="F7" s="63"/>
      <c r="G7" s="63"/>
      <c r="H7" s="63"/>
      <c r="I7" s="61"/>
      <c r="J7" s="63"/>
      <c r="K7" s="63"/>
      <c r="L7" s="63"/>
      <c r="M7" s="64"/>
      <c r="N7" s="9" t="s">
        <v>243</v>
      </c>
      <c r="O7" s="18">
        <v>2345</v>
      </c>
      <c r="P7" s="19">
        <f>O7/O8</f>
        <v>0.17428465254552211</v>
      </c>
      <c r="Q7" s="60"/>
    </row>
    <row r="8" spans="1:17" ht="32.65" customHeight="1">
      <c r="A8" s="12"/>
      <c r="B8" s="9" t="s">
        <v>55</v>
      </c>
      <c r="C8" s="18">
        <v>94</v>
      </c>
      <c r="D8" s="19">
        <f>C8/C9</f>
        <v>5.7387057387057391E-3</v>
      </c>
      <c r="E8" s="59"/>
      <c r="F8" s="9" t="s">
        <v>57</v>
      </c>
      <c r="G8" s="9" t="s">
        <v>16</v>
      </c>
      <c r="H8" s="9" t="s">
        <v>17</v>
      </c>
      <c r="I8" s="59"/>
      <c r="J8" s="9" t="s">
        <v>708</v>
      </c>
      <c r="K8" s="9" t="s">
        <v>16</v>
      </c>
      <c r="L8" s="9" t="s">
        <v>17</v>
      </c>
      <c r="M8" s="59"/>
      <c r="N8" s="9" t="s">
        <v>50</v>
      </c>
      <c r="O8" s="18">
        <f>SUM(O4:O7)</f>
        <v>13455</v>
      </c>
      <c r="P8" s="19">
        <f>SUM(P4:P7)</f>
        <v>1</v>
      </c>
      <c r="Q8" s="60"/>
    </row>
    <row r="9" spans="1:17" ht="20.65" customHeight="1">
      <c r="A9" s="12"/>
      <c r="B9" s="9" t="s">
        <v>50</v>
      </c>
      <c r="C9" s="18">
        <f>SUM(C4:C8)</f>
        <v>16380</v>
      </c>
      <c r="D9" s="19">
        <f>SUM(D4:D8)</f>
        <v>1</v>
      </c>
      <c r="E9" s="59"/>
      <c r="F9" s="9" t="s">
        <v>62</v>
      </c>
      <c r="G9" s="18">
        <v>5742</v>
      </c>
      <c r="H9" s="19">
        <f>G9/G11</f>
        <v>0.35357142857142859</v>
      </c>
      <c r="I9" s="59"/>
      <c r="J9" s="9" t="s">
        <v>709</v>
      </c>
      <c r="K9" s="18">
        <v>6195</v>
      </c>
      <c r="L9" s="19">
        <f>K9/K11</f>
        <v>0.40751216945138796</v>
      </c>
      <c r="M9" s="60"/>
      <c r="N9" s="63"/>
      <c r="O9" s="63"/>
      <c r="P9" s="63"/>
      <c r="Q9" s="61"/>
    </row>
    <row r="10" spans="1:17" ht="32.65" customHeight="1">
      <c r="A10" s="49"/>
      <c r="B10" s="62"/>
      <c r="C10" s="63"/>
      <c r="D10" s="63"/>
      <c r="E10" s="64"/>
      <c r="F10" s="9" t="s">
        <v>69</v>
      </c>
      <c r="G10" s="18">
        <v>10498</v>
      </c>
      <c r="H10" s="19">
        <f>G10/G11</f>
        <v>0.64642857142857146</v>
      </c>
      <c r="I10" s="59"/>
      <c r="J10" s="9" t="s">
        <v>710</v>
      </c>
      <c r="K10" s="18">
        <v>9007</v>
      </c>
      <c r="L10" s="19">
        <f>K10/K11</f>
        <v>0.59248783054861198</v>
      </c>
      <c r="M10" s="59"/>
      <c r="N10" s="9" t="s">
        <v>254</v>
      </c>
      <c r="O10" s="9" t="s">
        <v>16</v>
      </c>
      <c r="P10" s="9" t="s">
        <v>17</v>
      </c>
      <c r="Q10" s="60"/>
    </row>
    <row r="11" spans="1:17" ht="20.65" customHeight="1">
      <c r="A11" s="12"/>
      <c r="B11" s="9" t="s">
        <v>75</v>
      </c>
      <c r="C11" s="9" t="s">
        <v>16</v>
      </c>
      <c r="D11" s="9" t="s">
        <v>17</v>
      </c>
      <c r="E11" s="59"/>
      <c r="F11" s="9" t="s">
        <v>50</v>
      </c>
      <c r="G11" s="18">
        <f>SUM(G9:G10)</f>
        <v>16240</v>
      </c>
      <c r="H11" s="19">
        <f>SUM(H9:H10)</f>
        <v>1</v>
      </c>
      <c r="I11" s="59"/>
      <c r="J11" s="9" t="s">
        <v>50</v>
      </c>
      <c r="K11" s="18">
        <f>SUM(K9:K10)</f>
        <v>15202</v>
      </c>
      <c r="L11" s="19">
        <f>SUM(L9:L10)</f>
        <v>1</v>
      </c>
      <c r="M11" s="59"/>
      <c r="N11" s="9" t="s">
        <v>258</v>
      </c>
      <c r="O11" s="18">
        <v>3320</v>
      </c>
      <c r="P11" s="19">
        <f>O11/O13</f>
        <v>0.28475855562226604</v>
      </c>
      <c r="Q11" s="60"/>
    </row>
    <row r="12" spans="1:17" ht="20.65" customHeight="1">
      <c r="A12" s="12"/>
      <c r="B12" s="9" t="s">
        <v>81</v>
      </c>
      <c r="C12" s="18">
        <v>6692</v>
      </c>
      <c r="D12" s="19">
        <f>C12/C15</f>
        <v>0.43235560149890168</v>
      </c>
      <c r="E12" s="60"/>
      <c r="F12" s="63"/>
      <c r="G12" s="63"/>
      <c r="H12" s="63"/>
      <c r="I12" s="61"/>
      <c r="J12" s="63"/>
      <c r="K12" s="63"/>
      <c r="L12" s="63"/>
      <c r="M12" s="64"/>
      <c r="N12" s="9" t="s">
        <v>261</v>
      </c>
      <c r="O12" s="18">
        <v>8339</v>
      </c>
      <c r="P12" s="19">
        <f>O12/O13</f>
        <v>0.71524144437773396</v>
      </c>
      <c r="Q12" s="60"/>
    </row>
    <row r="13" spans="1:17" ht="32.65" customHeight="1">
      <c r="A13" s="12"/>
      <c r="B13" s="9" t="s">
        <v>85</v>
      </c>
      <c r="C13" s="18">
        <v>6303</v>
      </c>
      <c r="D13" s="19">
        <f>C13/C15</f>
        <v>0.40722315544644011</v>
      </c>
      <c r="E13" s="59"/>
      <c r="F13" s="9" t="s">
        <v>88</v>
      </c>
      <c r="G13" s="9" t="s">
        <v>16</v>
      </c>
      <c r="H13" s="9" t="s">
        <v>17</v>
      </c>
      <c r="I13" s="59"/>
      <c r="J13" s="9" t="s">
        <v>711</v>
      </c>
      <c r="K13" s="9" t="s">
        <v>16</v>
      </c>
      <c r="L13" s="9" t="s">
        <v>17</v>
      </c>
      <c r="M13" s="59"/>
      <c r="N13" s="9" t="s">
        <v>50</v>
      </c>
      <c r="O13" s="18">
        <f>SUM(O11:O12)</f>
        <v>11659</v>
      </c>
      <c r="P13" s="19">
        <f>SUM(P11:P12)</f>
        <v>1</v>
      </c>
      <c r="Q13" s="60"/>
    </row>
    <row r="14" spans="1:17" ht="32.65" customHeight="1">
      <c r="A14" s="12"/>
      <c r="B14" s="9" t="s">
        <v>90</v>
      </c>
      <c r="C14" s="18">
        <v>2483</v>
      </c>
      <c r="D14" s="19">
        <f>C14/C15</f>
        <v>0.16042124305465821</v>
      </c>
      <c r="E14" s="59"/>
      <c r="F14" s="9" t="s">
        <v>92</v>
      </c>
      <c r="G14" s="43">
        <v>466</v>
      </c>
      <c r="H14" s="19">
        <f>G14/G17</f>
        <v>0.2379979570990807</v>
      </c>
      <c r="I14" s="59"/>
      <c r="J14" s="9" t="s">
        <v>712</v>
      </c>
      <c r="K14" s="43">
        <v>302</v>
      </c>
      <c r="L14" s="19">
        <f>K14/K17</f>
        <v>0.17139614074914869</v>
      </c>
      <c r="M14" s="60"/>
      <c r="N14" s="63"/>
      <c r="O14" s="63"/>
      <c r="P14" s="63"/>
      <c r="Q14" s="61"/>
    </row>
    <row r="15" spans="1:17" ht="32.65" customHeight="1">
      <c r="A15" s="12"/>
      <c r="B15" s="9" t="s">
        <v>50</v>
      </c>
      <c r="C15" s="18">
        <f>SUM(C12:C14)</f>
        <v>15478</v>
      </c>
      <c r="D15" s="19">
        <f>SUM(D12:D14)</f>
        <v>1</v>
      </c>
      <c r="E15" s="59"/>
      <c r="F15" s="9" t="s">
        <v>97</v>
      </c>
      <c r="G15" s="43">
        <v>463</v>
      </c>
      <c r="H15" s="19">
        <f>G15/G17</f>
        <v>0.23646578140960164</v>
      </c>
      <c r="I15" s="59"/>
      <c r="J15" s="9" t="s">
        <v>713</v>
      </c>
      <c r="K15" s="43">
        <v>660</v>
      </c>
      <c r="L15" s="19">
        <f>K15/K17</f>
        <v>0.37457434733257661</v>
      </c>
      <c r="M15" s="59"/>
      <c r="N15" s="9" t="s">
        <v>714</v>
      </c>
      <c r="O15" s="9" t="s">
        <v>16</v>
      </c>
      <c r="P15" s="9" t="s">
        <v>17</v>
      </c>
      <c r="Q15" s="60"/>
    </row>
    <row r="16" spans="1:17" ht="20.65" customHeight="1">
      <c r="A16" s="49"/>
      <c r="B16" s="62"/>
      <c r="C16" s="63"/>
      <c r="D16" s="63"/>
      <c r="E16" s="64"/>
      <c r="F16" s="9" t="s">
        <v>104</v>
      </c>
      <c r="G16" s="43">
        <v>1029</v>
      </c>
      <c r="H16" s="19">
        <f>G16/G17</f>
        <v>0.52553626149131771</v>
      </c>
      <c r="I16" s="59"/>
      <c r="J16" s="9" t="s">
        <v>715</v>
      </c>
      <c r="K16" s="43">
        <v>800</v>
      </c>
      <c r="L16" s="19">
        <f>K16/K17</f>
        <v>0.45402951191827468</v>
      </c>
      <c r="M16" s="59"/>
      <c r="N16" s="9" t="s">
        <v>144</v>
      </c>
      <c r="O16" s="18">
        <v>7109</v>
      </c>
      <c r="P16" s="19">
        <f>O16/O26</f>
        <v>0.13455860084797092</v>
      </c>
      <c r="Q16" s="60"/>
    </row>
    <row r="17" spans="1:17" ht="20.65" customHeight="1">
      <c r="A17" s="12"/>
      <c r="B17" s="9" t="s">
        <v>108</v>
      </c>
      <c r="C17" s="9" t="s">
        <v>16</v>
      </c>
      <c r="D17" s="9" t="s">
        <v>17</v>
      </c>
      <c r="E17" s="59"/>
      <c r="F17" s="9" t="s">
        <v>50</v>
      </c>
      <c r="G17" s="18">
        <f>SUM(G14:G16)</f>
        <v>1958</v>
      </c>
      <c r="H17" s="19">
        <f>SUM(H14:H16)</f>
        <v>1</v>
      </c>
      <c r="I17" s="59"/>
      <c r="J17" s="9" t="s">
        <v>50</v>
      </c>
      <c r="K17" s="18">
        <f>SUM(K14:K16)</f>
        <v>1762</v>
      </c>
      <c r="L17" s="19">
        <f>SUM(L14:L16)</f>
        <v>1</v>
      </c>
      <c r="M17" s="59"/>
      <c r="N17" s="9" t="s">
        <v>716</v>
      </c>
      <c r="O17" s="18">
        <v>3792</v>
      </c>
      <c r="P17" s="19">
        <f>O17/O26</f>
        <v>7.177468201090248E-2</v>
      </c>
      <c r="Q17" s="60"/>
    </row>
    <row r="18" spans="1:17" ht="20.65" customHeight="1">
      <c r="A18" s="12"/>
      <c r="B18" s="9" t="s">
        <v>111</v>
      </c>
      <c r="C18" s="18">
        <v>3435</v>
      </c>
      <c r="D18" s="19">
        <f>C18/C22</f>
        <v>0.22808764940239043</v>
      </c>
      <c r="E18" s="60"/>
      <c r="F18" s="63"/>
      <c r="G18" s="63"/>
      <c r="H18" s="63"/>
      <c r="I18" s="61"/>
      <c r="J18" s="63"/>
      <c r="K18" s="63"/>
      <c r="L18" s="63"/>
      <c r="M18" s="64"/>
      <c r="N18" s="9" t="s">
        <v>717</v>
      </c>
      <c r="O18" s="18">
        <v>5090</v>
      </c>
      <c r="P18" s="19">
        <f>O18/O26</f>
        <v>9.634312537855845E-2</v>
      </c>
      <c r="Q18" s="60"/>
    </row>
    <row r="19" spans="1:17" ht="20.65" customHeight="1">
      <c r="A19" s="12"/>
      <c r="B19" s="9" t="s">
        <v>114</v>
      </c>
      <c r="C19" s="18">
        <v>3706</v>
      </c>
      <c r="D19" s="19">
        <f>C19/C22</f>
        <v>0.24608233731739707</v>
      </c>
      <c r="E19" s="59"/>
      <c r="F19" s="9" t="s">
        <v>139</v>
      </c>
      <c r="G19" s="9" t="s">
        <v>16</v>
      </c>
      <c r="H19" s="9" t="s">
        <v>17</v>
      </c>
      <c r="I19" s="59"/>
      <c r="J19" s="9" t="s">
        <v>718</v>
      </c>
      <c r="K19" s="9" t="s">
        <v>16</v>
      </c>
      <c r="L19" s="9" t="s">
        <v>17</v>
      </c>
      <c r="M19" s="59"/>
      <c r="N19" s="9" t="s">
        <v>719</v>
      </c>
      <c r="O19" s="18">
        <v>5408</v>
      </c>
      <c r="P19" s="19">
        <f>O19/O26</f>
        <v>0.10236220472440945</v>
      </c>
      <c r="Q19" s="60"/>
    </row>
    <row r="20" spans="1:17" ht="20.65" customHeight="1">
      <c r="A20" s="12"/>
      <c r="B20" s="9" t="s">
        <v>120</v>
      </c>
      <c r="C20" s="18">
        <v>4737</v>
      </c>
      <c r="D20" s="19">
        <f>C20/C22</f>
        <v>0.31454183266932273</v>
      </c>
      <c r="E20" s="59"/>
      <c r="F20" s="9" t="s">
        <v>144</v>
      </c>
      <c r="G20" s="18">
        <v>3361</v>
      </c>
      <c r="H20" s="19">
        <f>G20/G22</f>
        <v>0.35721118078435543</v>
      </c>
      <c r="I20" s="59"/>
      <c r="J20" s="9" t="s">
        <v>720</v>
      </c>
      <c r="K20" s="18">
        <v>1031</v>
      </c>
      <c r="L20" s="19">
        <f>K20/K22</f>
        <v>0.58314479638009054</v>
      </c>
      <c r="M20" s="59"/>
      <c r="N20" s="9" t="s">
        <v>721</v>
      </c>
      <c r="O20" s="18">
        <v>5642</v>
      </c>
      <c r="P20" s="19">
        <f>O20/O26</f>
        <v>0.10679133858267717</v>
      </c>
      <c r="Q20" s="60"/>
    </row>
    <row r="21" spans="1:17" ht="20.65" customHeight="1">
      <c r="A21" s="12"/>
      <c r="B21" s="9" t="s">
        <v>127</v>
      </c>
      <c r="C21" s="18">
        <v>3182</v>
      </c>
      <c r="D21" s="19">
        <f>C21/C22</f>
        <v>0.21128818061088978</v>
      </c>
      <c r="E21" s="59"/>
      <c r="F21" s="9" t="s">
        <v>150</v>
      </c>
      <c r="G21" s="18">
        <v>6048</v>
      </c>
      <c r="H21" s="19">
        <f>G21/G22</f>
        <v>0.64278881921564457</v>
      </c>
      <c r="I21" s="59"/>
      <c r="J21" s="9" t="s">
        <v>722</v>
      </c>
      <c r="K21" s="18">
        <v>737</v>
      </c>
      <c r="L21" s="19">
        <f>K21/K22</f>
        <v>0.41685520361990952</v>
      </c>
      <c r="M21" s="59"/>
      <c r="N21" s="9" t="s">
        <v>723</v>
      </c>
      <c r="O21" s="18">
        <v>5046</v>
      </c>
      <c r="P21" s="19">
        <f>O21/O26</f>
        <v>9.5510296789824353E-2</v>
      </c>
      <c r="Q21" s="60"/>
    </row>
    <row r="22" spans="1:17" ht="32.65" customHeight="1">
      <c r="A22" s="12"/>
      <c r="B22" s="9" t="s">
        <v>50</v>
      </c>
      <c r="C22" s="18">
        <f>SUM(C18:C21)</f>
        <v>15060</v>
      </c>
      <c r="D22" s="19">
        <f>SUM(D18:D21)</f>
        <v>1</v>
      </c>
      <c r="E22" s="59"/>
      <c r="F22" s="9" t="s">
        <v>50</v>
      </c>
      <c r="G22" s="18">
        <f>SUM(G20:G21)</f>
        <v>9409</v>
      </c>
      <c r="H22" s="19">
        <f>SUM(H20:H21)</f>
        <v>1</v>
      </c>
      <c r="I22" s="59"/>
      <c r="J22" s="9" t="s">
        <v>50</v>
      </c>
      <c r="K22" s="18">
        <f>SUM(K20:K21)</f>
        <v>1768</v>
      </c>
      <c r="L22" s="19">
        <f>SUM(L20:L21)</f>
        <v>1</v>
      </c>
      <c r="M22" s="59"/>
      <c r="N22" s="9" t="s">
        <v>724</v>
      </c>
      <c r="O22" s="18">
        <v>5285</v>
      </c>
      <c r="P22" s="19">
        <f>O22/O26</f>
        <v>0.10003407026044821</v>
      </c>
      <c r="Q22" s="60"/>
    </row>
    <row r="23" spans="1:17" ht="20.65" customHeight="1">
      <c r="A23" s="49"/>
      <c r="B23" s="62"/>
      <c r="C23" s="63"/>
      <c r="D23" s="63"/>
      <c r="E23" s="61"/>
      <c r="F23" s="63"/>
      <c r="G23" s="63"/>
      <c r="H23" s="63"/>
      <c r="I23" s="61"/>
      <c r="J23" s="65"/>
      <c r="K23" s="65"/>
      <c r="L23" s="65"/>
      <c r="M23" s="64"/>
      <c r="N23" s="9" t="s">
        <v>725</v>
      </c>
      <c r="O23" s="18">
        <v>4936</v>
      </c>
      <c r="P23" s="19">
        <f>O23/O26</f>
        <v>9.3428225317989097E-2</v>
      </c>
      <c r="Q23" s="60"/>
    </row>
    <row r="24" spans="1:17" ht="32.65" customHeight="1">
      <c r="A24" s="12"/>
      <c r="B24" s="9" t="s">
        <v>137</v>
      </c>
      <c r="C24" s="9" t="s">
        <v>16</v>
      </c>
      <c r="D24" s="9" t="s">
        <v>17</v>
      </c>
      <c r="E24" s="59"/>
      <c r="F24" s="9" t="s">
        <v>226</v>
      </c>
      <c r="G24" s="9" t="s">
        <v>16</v>
      </c>
      <c r="H24" s="9" t="s">
        <v>17</v>
      </c>
      <c r="I24" s="60"/>
      <c r="J24" s="61"/>
      <c r="K24" s="61"/>
      <c r="L24" s="61"/>
      <c r="M24" s="64"/>
      <c r="N24" s="9" t="s">
        <v>726</v>
      </c>
      <c r="O24" s="18">
        <v>4025</v>
      </c>
      <c r="P24" s="19">
        <f>O24/O26</f>
        <v>7.6184887946698976E-2</v>
      </c>
      <c r="Q24" s="60"/>
    </row>
    <row r="25" spans="1:17" ht="20.65" customHeight="1">
      <c r="A25" s="12"/>
      <c r="B25" s="9" t="s">
        <v>142</v>
      </c>
      <c r="C25" s="18">
        <v>8513</v>
      </c>
      <c r="D25" s="19">
        <f>C25/C27</f>
        <v>0.59183815350389324</v>
      </c>
      <c r="E25" s="59"/>
      <c r="F25" s="9" t="s">
        <v>230</v>
      </c>
      <c r="G25" s="18">
        <v>7501</v>
      </c>
      <c r="H25" s="19">
        <f>G25/G27</f>
        <v>0.4902934832341983</v>
      </c>
      <c r="I25" s="60"/>
      <c r="J25" s="61"/>
      <c r="K25" s="61"/>
      <c r="L25" s="61"/>
      <c r="M25" s="64"/>
      <c r="N25" s="9" t="s">
        <v>727</v>
      </c>
      <c r="O25" s="18">
        <v>6499</v>
      </c>
      <c r="P25" s="19">
        <f>O25/O26</f>
        <v>0.1230125681405209</v>
      </c>
      <c r="Q25" s="60"/>
    </row>
    <row r="26" spans="1:17" ht="32.65" customHeight="1">
      <c r="A26" s="12"/>
      <c r="B26" s="9" t="s">
        <v>148</v>
      </c>
      <c r="C26" s="18">
        <v>5871</v>
      </c>
      <c r="D26" s="19">
        <f>C26/C27</f>
        <v>0.40816184649610676</v>
      </c>
      <c r="E26" s="59"/>
      <c r="F26" s="9" t="s">
        <v>235</v>
      </c>
      <c r="G26" s="18">
        <v>7798</v>
      </c>
      <c r="H26" s="19">
        <f>G26/G27</f>
        <v>0.5097065167658017</v>
      </c>
      <c r="I26" s="60"/>
      <c r="J26" s="61"/>
      <c r="K26" s="61"/>
      <c r="L26" s="61"/>
      <c r="M26" s="64"/>
      <c r="N26" s="9" t="s">
        <v>50</v>
      </c>
      <c r="O26" s="18">
        <f>SUM(O16:O25)</f>
        <v>52832</v>
      </c>
      <c r="P26" s="19">
        <f>SUM(P16:P25)</f>
        <v>1</v>
      </c>
      <c r="Q26" s="60"/>
    </row>
    <row r="27" spans="1:17" ht="20.65" customHeight="1">
      <c r="A27" s="12"/>
      <c r="B27" s="9" t="s">
        <v>50</v>
      </c>
      <c r="C27" s="18">
        <f>SUM(C25:C26)</f>
        <v>14384</v>
      </c>
      <c r="D27" s="19">
        <f>SUM(D25:D26)</f>
        <v>1</v>
      </c>
      <c r="E27" s="59"/>
      <c r="F27" s="9" t="s">
        <v>50</v>
      </c>
      <c r="G27" s="18">
        <f>SUM(G25:G26)</f>
        <v>15299</v>
      </c>
      <c r="H27" s="19">
        <f>SUM(H25:H26)</f>
        <v>1</v>
      </c>
      <c r="I27" s="60"/>
      <c r="J27" s="61"/>
      <c r="K27" s="61"/>
      <c r="L27" s="61"/>
      <c r="M27" s="61"/>
      <c r="N27" s="63"/>
      <c r="O27" s="63"/>
      <c r="P27" s="63"/>
      <c r="Q27" s="61"/>
    </row>
    <row r="28" spans="1:17" ht="32.65" customHeight="1">
      <c r="A28" s="49"/>
      <c r="B28" s="62"/>
      <c r="C28" s="63"/>
      <c r="D28" s="63"/>
      <c r="E28" s="61"/>
      <c r="F28" s="65"/>
      <c r="G28" s="65"/>
      <c r="H28" s="65"/>
      <c r="I28" s="61"/>
      <c r="J28" s="61"/>
      <c r="K28" s="61"/>
      <c r="L28" s="61"/>
      <c r="M28" s="64"/>
      <c r="N28" s="9" t="s">
        <v>728</v>
      </c>
      <c r="O28" s="9" t="s">
        <v>16</v>
      </c>
      <c r="P28" s="9" t="s">
        <v>17</v>
      </c>
      <c r="Q28" s="60"/>
    </row>
    <row r="29" spans="1:17" ht="20.65" customHeight="1">
      <c r="A29" s="12"/>
      <c r="B29" s="9" t="s">
        <v>158</v>
      </c>
      <c r="C29" s="9" t="s">
        <v>16</v>
      </c>
      <c r="D29" s="9" t="s">
        <v>17</v>
      </c>
      <c r="E29" s="60"/>
      <c r="F29" s="61"/>
      <c r="G29" s="61"/>
      <c r="H29" s="61"/>
      <c r="I29" s="61"/>
      <c r="J29" s="61"/>
      <c r="K29" s="61"/>
      <c r="L29" s="61"/>
      <c r="M29" s="64"/>
      <c r="N29" s="9" t="s">
        <v>729</v>
      </c>
      <c r="O29" s="18">
        <v>683</v>
      </c>
      <c r="P29" s="19">
        <f>O29/O33</f>
        <v>0.13938775510204082</v>
      </c>
      <c r="Q29" s="60"/>
    </row>
    <row r="30" spans="1:17" ht="20.65" customHeight="1">
      <c r="A30" s="12"/>
      <c r="B30" s="9" t="s">
        <v>163</v>
      </c>
      <c r="C30" s="18">
        <v>3150</v>
      </c>
      <c r="D30" s="19">
        <f>C30/C33</f>
        <v>0.23804126048515076</v>
      </c>
      <c r="E30" s="60"/>
      <c r="F30" s="61"/>
      <c r="G30" s="61"/>
      <c r="H30" s="61"/>
      <c r="I30" s="61"/>
      <c r="J30" s="61"/>
      <c r="K30" s="61"/>
      <c r="L30" s="61"/>
      <c r="M30" s="64"/>
      <c r="N30" s="9" t="s">
        <v>730</v>
      </c>
      <c r="O30" s="18">
        <v>1113</v>
      </c>
      <c r="P30" s="19">
        <f>O30/O33</f>
        <v>0.22714285714285715</v>
      </c>
      <c r="Q30" s="60"/>
    </row>
    <row r="31" spans="1:17" ht="20.65" customHeight="1">
      <c r="A31" s="12"/>
      <c r="B31" s="9" t="s">
        <v>169</v>
      </c>
      <c r="C31" s="18">
        <v>5602</v>
      </c>
      <c r="D31" s="19">
        <f>C31/C33</f>
        <v>0.42333560039295698</v>
      </c>
      <c r="E31" s="60"/>
      <c r="F31" s="61"/>
      <c r="G31" s="61"/>
      <c r="H31" s="61"/>
      <c r="I31" s="61"/>
      <c r="J31" s="61"/>
      <c r="K31" s="61"/>
      <c r="L31" s="61"/>
      <c r="M31" s="64"/>
      <c r="N31" s="9" t="s">
        <v>731</v>
      </c>
      <c r="O31" s="18">
        <v>1736</v>
      </c>
      <c r="P31" s="19">
        <f>O31/O33</f>
        <v>0.35428571428571426</v>
      </c>
      <c r="Q31" s="60"/>
    </row>
    <row r="32" spans="1:17" ht="32.65" customHeight="1">
      <c r="A32" s="12"/>
      <c r="B32" s="9" t="s">
        <v>176</v>
      </c>
      <c r="C32" s="18">
        <v>4481</v>
      </c>
      <c r="D32" s="19">
        <f>C32/C33</f>
        <v>0.33862313912189224</v>
      </c>
      <c r="E32" s="60"/>
      <c r="F32" s="61"/>
      <c r="G32" s="61"/>
      <c r="H32" s="61"/>
      <c r="I32" s="61"/>
      <c r="J32" s="61"/>
      <c r="K32" s="61"/>
      <c r="L32" s="61"/>
      <c r="M32" s="64"/>
      <c r="N32" s="9" t="s">
        <v>732</v>
      </c>
      <c r="O32" s="18">
        <v>1368</v>
      </c>
      <c r="P32" s="19">
        <f>O32/O33</f>
        <v>0.27918367346938777</v>
      </c>
      <c r="Q32" s="60"/>
    </row>
    <row r="33" spans="1:17" ht="20.65" customHeight="1">
      <c r="A33" s="12"/>
      <c r="B33" s="9" t="s">
        <v>50</v>
      </c>
      <c r="C33" s="18">
        <f>SUM(C30:C32)</f>
        <v>13233</v>
      </c>
      <c r="D33" s="19">
        <f>SUM(D30:D32)</f>
        <v>1</v>
      </c>
      <c r="E33" s="60"/>
      <c r="F33" s="61"/>
      <c r="G33" s="61"/>
      <c r="H33" s="61"/>
      <c r="I33" s="61"/>
      <c r="J33" s="61"/>
      <c r="K33" s="61"/>
      <c r="L33" s="61"/>
      <c r="M33" s="64"/>
      <c r="N33" s="9" t="s">
        <v>50</v>
      </c>
      <c r="O33" s="18">
        <f>SUM(O29:O32)</f>
        <v>4900</v>
      </c>
      <c r="P33" s="19">
        <f>SUM(P29:P32)</f>
        <v>1</v>
      </c>
      <c r="Q33" s="60"/>
    </row>
    <row r="34" spans="1:17" ht="20.65" customHeight="1">
      <c r="A34" s="49"/>
      <c r="B34" s="62"/>
      <c r="C34" s="63"/>
      <c r="D34" s="63"/>
      <c r="E34" s="61"/>
      <c r="F34" s="61"/>
      <c r="G34" s="61"/>
      <c r="H34" s="61"/>
      <c r="I34" s="61"/>
      <c r="J34" s="61"/>
      <c r="K34" s="61"/>
      <c r="L34" s="61"/>
      <c r="M34" s="61"/>
      <c r="N34" s="63"/>
      <c r="O34" s="63"/>
      <c r="P34" s="63"/>
      <c r="Q34" s="61"/>
    </row>
    <row r="35" spans="1:17" ht="32.65" customHeight="1">
      <c r="A35" s="12"/>
      <c r="B35" s="9" t="s">
        <v>185</v>
      </c>
      <c r="C35" s="9" t="s">
        <v>16</v>
      </c>
      <c r="D35" s="9" t="s">
        <v>17</v>
      </c>
      <c r="E35" s="60"/>
      <c r="F35" s="61"/>
      <c r="G35" s="61"/>
      <c r="H35" s="61"/>
      <c r="I35" s="61"/>
      <c r="J35" s="61"/>
      <c r="K35" s="61"/>
      <c r="L35" s="61"/>
      <c r="M35" s="64"/>
      <c r="N35" s="9" t="s">
        <v>733</v>
      </c>
      <c r="O35" s="9" t="s">
        <v>16</v>
      </c>
      <c r="P35" s="9" t="s">
        <v>17</v>
      </c>
      <c r="Q35" s="60"/>
    </row>
    <row r="36" spans="1:17" ht="20.65" customHeight="1">
      <c r="A36" s="12"/>
      <c r="B36" s="9" t="s">
        <v>192</v>
      </c>
      <c r="C36" s="18">
        <v>3265</v>
      </c>
      <c r="D36" s="19">
        <f>C36/C38</f>
        <v>0.25949769512001269</v>
      </c>
      <c r="E36" s="60"/>
      <c r="F36" s="61"/>
      <c r="G36" s="61"/>
      <c r="H36" s="61"/>
      <c r="I36" s="61"/>
      <c r="J36" s="61"/>
      <c r="K36" s="61"/>
      <c r="L36" s="61"/>
      <c r="M36" s="64"/>
      <c r="N36" s="9" t="s">
        <v>734</v>
      </c>
      <c r="O36" s="18">
        <v>977</v>
      </c>
      <c r="P36" s="19">
        <f>O36/O38</f>
        <v>0.60234278668310726</v>
      </c>
      <c r="Q36" s="60"/>
    </row>
    <row r="37" spans="1:17" ht="20.65" customHeight="1">
      <c r="A37" s="12"/>
      <c r="B37" s="9" t="s">
        <v>199</v>
      </c>
      <c r="C37" s="18">
        <v>9317</v>
      </c>
      <c r="D37" s="19">
        <f>C37/C38</f>
        <v>0.74050230487998725</v>
      </c>
      <c r="E37" s="60"/>
      <c r="F37" s="61"/>
      <c r="G37" s="61"/>
      <c r="H37" s="61"/>
      <c r="I37" s="61"/>
      <c r="J37" s="61"/>
      <c r="K37" s="61"/>
      <c r="L37" s="61"/>
      <c r="M37" s="64"/>
      <c r="N37" s="9" t="s">
        <v>735</v>
      </c>
      <c r="O37" s="18">
        <v>645</v>
      </c>
      <c r="P37" s="19">
        <f>O37/O38</f>
        <v>0.39765721331689274</v>
      </c>
      <c r="Q37" s="60"/>
    </row>
    <row r="38" spans="1:17" ht="20.65" customHeight="1">
      <c r="A38" s="12"/>
      <c r="B38" s="9" t="s">
        <v>50</v>
      </c>
      <c r="C38" s="18">
        <f>SUM(C36:C37)</f>
        <v>12582</v>
      </c>
      <c r="D38" s="19">
        <f>SUM(D36:D37)</f>
        <v>1</v>
      </c>
      <c r="E38" s="60"/>
      <c r="F38" s="61"/>
      <c r="G38" s="61"/>
      <c r="H38" s="61"/>
      <c r="I38" s="61"/>
      <c r="J38" s="61"/>
      <c r="K38" s="61"/>
      <c r="L38" s="61"/>
      <c r="M38" s="64"/>
      <c r="N38" s="9" t="s">
        <v>50</v>
      </c>
      <c r="O38" s="18">
        <f>SUM(O36:O37)</f>
        <v>1622</v>
      </c>
      <c r="P38" s="19">
        <f>SUM(P36:P37)</f>
        <v>1</v>
      </c>
      <c r="Q38" s="60"/>
    </row>
    <row r="39" spans="1:17" ht="20.65" customHeight="1">
      <c r="A39" s="49"/>
      <c r="B39" s="62"/>
      <c r="C39" s="63"/>
      <c r="D39" s="63"/>
      <c r="E39" s="61"/>
      <c r="F39" s="61"/>
      <c r="G39" s="61"/>
      <c r="H39" s="61"/>
      <c r="I39" s="61"/>
      <c r="J39" s="61"/>
      <c r="K39" s="61"/>
      <c r="L39" s="61"/>
      <c r="M39" s="61"/>
      <c r="N39" s="63"/>
      <c r="O39" s="63"/>
      <c r="P39" s="63"/>
      <c r="Q39" s="61"/>
    </row>
    <row r="40" spans="1:17" ht="32.65" customHeight="1">
      <c r="A40" s="12"/>
      <c r="B40" s="9" t="s">
        <v>206</v>
      </c>
      <c r="C40" s="9" t="s">
        <v>16</v>
      </c>
      <c r="D40" s="9" t="s">
        <v>17</v>
      </c>
      <c r="E40" s="60"/>
      <c r="F40" s="61"/>
      <c r="G40" s="61"/>
      <c r="H40" s="61"/>
      <c r="I40" s="61"/>
      <c r="J40" s="61"/>
      <c r="K40" s="61"/>
      <c r="L40" s="61"/>
      <c r="M40" s="64"/>
      <c r="N40" s="9" t="s">
        <v>736</v>
      </c>
      <c r="O40" s="9" t="s">
        <v>16</v>
      </c>
      <c r="P40" s="9" t="s">
        <v>17</v>
      </c>
      <c r="Q40" s="60"/>
    </row>
    <row r="41" spans="1:17" ht="32.65" customHeight="1">
      <c r="A41" s="12"/>
      <c r="B41" s="9" t="s">
        <v>213</v>
      </c>
      <c r="C41" s="18">
        <v>5066</v>
      </c>
      <c r="D41" s="19">
        <f>C41/C44</f>
        <v>0.42361401454971154</v>
      </c>
      <c r="E41" s="60"/>
      <c r="F41" s="61"/>
      <c r="G41" s="61"/>
      <c r="H41" s="61"/>
      <c r="I41" s="61"/>
      <c r="J41" s="61"/>
      <c r="K41" s="61"/>
      <c r="L41" s="61"/>
      <c r="M41" s="64"/>
      <c r="N41" s="9" t="s">
        <v>737</v>
      </c>
      <c r="O41" s="18">
        <v>4258</v>
      </c>
      <c r="P41" s="19">
        <f>O41/O45</f>
        <v>0.20251117663844764</v>
      </c>
      <c r="Q41" s="60"/>
    </row>
    <row r="42" spans="1:17" ht="20.65" customHeight="1">
      <c r="A42" s="12"/>
      <c r="B42" s="9" t="s">
        <v>220</v>
      </c>
      <c r="C42" s="18">
        <v>2758</v>
      </c>
      <c r="D42" s="19">
        <f>C42/C44</f>
        <v>0.23062128940546869</v>
      </c>
      <c r="E42" s="60"/>
      <c r="F42" s="61"/>
      <c r="G42" s="61"/>
      <c r="H42" s="61"/>
      <c r="I42" s="61"/>
      <c r="J42" s="61"/>
      <c r="K42" s="61"/>
      <c r="L42" s="61"/>
      <c r="M42" s="64"/>
      <c r="N42" s="9" t="s">
        <v>738</v>
      </c>
      <c r="O42" s="18">
        <v>4921</v>
      </c>
      <c r="P42" s="19">
        <f>O42/O45</f>
        <v>0.23404356510986399</v>
      </c>
      <c r="Q42" s="60"/>
    </row>
    <row r="43" spans="1:17" ht="32.65" customHeight="1">
      <c r="A43" s="12"/>
      <c r="B43" s="9" t="s">
        <v>224</v>
      </c>
      <c r="C43" s="18">
        <v>4135</v>
      </c>
      <c r="D43" s="19">
        <f>C43/C44</f>
        <v>0.3457646960448198</v>
      </c>
      <c r="E43" s="60"/>
      <c r="F43" s="61"/>
      <c r="G43" s="61"/>
      <c r="H43" s="61"/>
      <c r="I43" s="61"/>
      <c r="J43" s="61"/>
      <c r="K43" s="61"/>
      <c r="L43" s="61"/>
      <c r="M43" s="64"/>
      <c r="N43" s="9" t="s">
        <v>739</v>
      </c>
      <c r="O43" s="18">
        <v>4440</v>
      </c>
      <c r="P43" s="19">
        <f>O43/O45</f>
        <v>0.21116712641491486</v>
      </c>
      <c r="Q43" s="60"/>
    </row>
    <row r="44" spans="1:17" ht="20.65" customHeight="1">
      <c r="A44" s="12"/>
      <c r="B44" s="9" t="s">
        <v>50</v>
      </c>
      <c r="C44" s="18">
        <f>SUM(C41:C43)</f>
        <v>11959</v>
      </c>
      <c r="D44" s="19">
        <f>SUM(D41:D43)</f>
        <v>1</v>
      </c>
      <c r="E44" s="60"/>
      <c r="F44" s="61"/>
      <c r="G44" s="61"/>
      <c r="H44" s="61"/>
      <c r="I44" s="61"/>
      <c r="J44" s="61"/>
      <c r="K44" s="61"/>
      <c r="L44" s="61"/>
      <c r="M44" s="64"/>
      <c r="N44" s="9" t="s">
        <v>740</v>
      </c>
      <c r="O44" s="18">
        <v>7407</v>
      </c>
      <c r="P44" s="19">
        <f>O44/O45</f>
        <v>0.35227813183677353</v>
      </c>
      <c r="Q44" s="60"/>
    </row>
    <row r="45" spans="1:17" ht="20.65" customHeight="1">
      <c r="A45" s="49"/>
      <c r="B45" s="62"/>
      <c r="C45" s="63"/>
      <c r="D45" s="63"/>
      <c r="E45" s="61"/>
      <c r="F45" s="61"/>
      <c r="G45" s="61"/>
      <c r="H45" s="61"/>
      <c r="I45" s="61"/>
      <c r="J45" s="61"/>
      <c r="K45" s="61"/>
      <c r="L45" s="61"/>
      <c r="M45" s="64"/>
      <c r="N45" s="9" t="s">
        <v>50</v>
      </c>
      <c r="O45" s="18">
        <f>SUM(O41:O44)</f>
        <v>21026</v>
      </c>
      <c r="P45" s="19">
        <f>SUM(P41:P44)</f>
        <v>1</v>
      </c>
      <c r="Q45" s="60"/>
    </row>
    <row r="46" spans="1:17" ht="20.65" customHeight="1">
      <c r="A46" s="12"/>
      <c r="B46" s="9" t="s">
        <v>232</v>
      </c>
      <c r="C46" s="9" t="s">
        <v>16</v>
      </c>
      <c r="D46" s="9" t="s">
        <v>17</v>
      </c>
      <c r="E46" s="60"/>
      <c r="F46" s="61"/>
      <c r="G46" s="61"/>
      <c r="H46" s="61"/>
      <c r="I46" s="61"/>
      <c r="J46" s="61"/>
      <c r="K46" s="61"/>
      <c r="L46" s="61"/>
      <c r="M46" s="61"/>
      <c r="N46" s="65"/>
      <c r="O46" s="65"/>
      <c r="P46" s="65"/>
      <c r="Q46" s="61"/>
    </row>
    <row r="47" spans="1:17" ht="20.65" customHeight="1">
      <c r="A47" s="12"/>
      <c r="B47" s="9" t="s">
        <v>237</v>
      </c>
      <c r="C47" s="18">
        <v>3777</v>
      </c>
      <c r="D47" s="19">
        <f>C47/C49</f>
        <v>0.26462551670987178</v>
      </c>
      <c r="E47" s="60"/>
      <c r="F47" s="61"/>
      <c r="G47" s="61"/>
      <c r="H47" s="61"/>
      <c r="I47" s="61"/>
      <c r="J47" s="61"/>
      <c r="K47" s="61"/>
      <c r="L47" s="61"/>
      <c r="M47" s="61"/>
      <c r="N47" s="61"/>
      <c r="O47" s="61"/>
      <c r="P47" s="61"/>
      <c r="Q47" s="61"/>
    </row>
    <row r="48" spans="1:17" ht="32.65" customHeight="1">
      <c r="A48" s="12"/>
      <c r="B48" s="9" t="s">
        <v>241</v>
      </c>
      <c r="C48" s="18">
        <v>10496</v>
      </c>
      <c r="D48" s="19">
        <f>C48/C49</f>
        <v>0.73537448329012822</v>
      </c>
      <c r="E48" s="60"/>
      <c r="F48" s="61"/>
      <c r="G48" s="61"/>
      <c r="H48" s="61"/>
      <c r="I48" s="61"/>
      <c r="J48" s="61"/>
      <c r="K48" s="61"/>
      <c r="L48" s="61"/>
      <c r="M48" s="61"/>
      <c r="N48" s="61"/>
      <c r="O48" s="61"/>
      <c r="P48" s="61"/>
      <c r="Q48" s="61"/>
    </row>
    <row r="49" spans="1:17" ht="20.65" customHeight="1">
      <c r="A49" s="12"/>
      <c r="B49" s="9" t="s">
        <v>50</v>
      </c>
      <c r="C49" s="18">
        <f>SUM(C47:C48)</f>
        <v>14273</v>
      </c>
      <c r="D49" s="19">
        <f>SUM(D47:D48)</f>
        <v>1</v>
      </c>
      <c r="E49" s="60"/>
      <c r="F49" s="61"/>
      <c r="G49" s="61"/>
      <c r="H49" s="61"/>
      <c r="I49" s="61"/>
      <c r="J49" s="61"/>
      <c r="K49" s="61"/>
      <c r="L49" s="61"/>
      <c r="M49" s="61"/>
      <c r="N49" s="61"/>
      <c r="O49" s="61"/>
      <c r="P49" s="61"/>
      <c r="Q49" s="61"/>
    </row>
    <row r="50" spans="1:17" ht="20.65" customHeight="1">
      <c r="A50" s="49"/>
      <c r="B50" s="62"/>
      <c r="C50" s="63"/>
      <c r="D50" s="63"/>
      <c r="E50" s="61"/>
      <c r="F50" s="61"/>
      <c r="G50" s="61"/>
      <c r="H50" s="61"/>
      <c r="I50" s="61"/>
      <c r="J50" s="61"/>
      <c r="K50" s="61"/>
      <c r="L50" s="61"/>
      <c r="M50" s="61"/>
      <c r="N50" s="61"/>
      <c r="O50" s="61"/>
      <c r="P50" s="61"/>
      <c r="Q50" s="61"/>
    </row>
    <row r="51" spans="1:17" ht="32.65" customHeight="1">
      <c r="A51" s="12"/>
      <c r="B51" s="9" t="s">
        <v>250</v>
      </c>
      <c r="C51" s="9" t="s">
        <v>16</v>
      </c>
      <c r="D51" s="9" t="s">
        <v>17</v>
      </c>
      <c r="E51" s="60"/>
      <c r="F51" s="61"/>
      <c r="G51" s="61"/>
      <c r="H51" s="61"/>
      <c r="I51" s="61"/>
      <c r="J51" s="61"/>
      <c r="K51" s="61"/>
      <c r="L51" s="61"/>
      <c r="M51" s="61"/>
      <c r="N51" s="61"/>
      <c r="O51" s="61"/>
      <c r="P51" s="61"/>
      <c r="Q51" s="61"/>
    </row>
    <row r="52" spans="1:17" ht="20.65" customHeight="1">
      <c r="A52" s="12"/>
      <c r="B52" s="9" t="s">
        <v>255</v>
      </c>
      <c r="C52" s="18">
        <v>7262</v>
      </c>
      <c r="D52" s="19">
        <f>C52/C54</f>
        <v>0.62490319249634285</v>
      </c>
      <c r="E52" s="60"/>
      <c r="F52" s="61"/>
      <c r="G52" s="61"/>
      <c r="H52" s="61"/>
      <c r="I52" s="61"/>
      <c r="J52" s="61"/>
      <c r="K52" s="61"/>
      <c r="L52" s="61"/>
      <c r="M52" s="61"/>
      <c r="N52" s="61"/>
      <c r="O52" s="61"/>
      <c r="P52" s="61"/>
      <c r="Q52" s="61"/>
    </row>
    <row r="53" spans="1:17" ht="20.65" customHeight="1">
      <c r="A53" s="12"/>
      <c r="B53" s="9" t="s">
        <v>259</v>
      </c>
      <c r="C53" s="18">
        <v>4359</v>
      </c>
      <c r="D53" s="19">
        <f>C53/C54</f>
        <v>0.37509680750365715</v>
      </c>
      <c r="E53" s="60"/>
      <c r="F53" s="61"/>
      <c r="G53" s="61"/>
      <c r="H53" s="61"/>
      <c r="I53" s="61"/>
      <c r="J53" s="61"/>
      <c r="K53" s="61"/>
      <c r="L53" s="61"/>
      <c r="M53" s="61"/>
      <c r="N53" s="61"/>
      <c r="O53" s="61"/>
      <c r="P53" s="61"/>
      <c r="Q53" s="61"/>
    </row>
    <row r="54" spans="1:17" ht="20.65" customHeight="1">
      <c r="A54" s="12"/>
      <c r="B54" s="9" t="s">
        <v>50</v>
      </c>
      <c r="C54" s="18">
        <f>SUM(C52:C53)</f>
        <v>11621</v>
      </c>
      <c r="D54" s="19">
        <f>SUM(D52:D53)</f>
        <v>1</v>
      </c>
      <c r="E54" s="60"/>
      <c r="F54" s="61"/>
      <c r="G54" s="61"/>
      <c r="H54" s="61"/>
      <c r="I54" s="61"/>
      <c r="J54" s="61"/>
      <c r="K54" s="61"/>
      <c r="L54" s="61"/>
      <c r="M54" s="61"/>
      <c r="N54" s="61"/>
      <c r="O54" s="61"/>
      <c r="P54" s="61"/>
      <c r="Q54" s="61"/>
    </row>
    <row r="55" spans="1:17" ht="20.65" customHeight="1">
      <c r="A55" s="49"/>
      <c r="B55" s="62"/>
      <c r="C55" s="63"/>
      <c r="D55" s="63"/>
      <c r="E55" s="61"/>
      <c r="F55" s="61"/>
      <c r="G55" s="61"/>
      <c r="H55" s="61"/>
      <c r="I55" s="61"/>
      <c r="J55" s="61"/>
      <c r="K55" s="61"/>
      <c r="L55" s="61"/>
      <c r="M55" s="61"/>
      <c r="N55" s="61"/>
      <c r="O55" s="61"/>
      <c r="P55" s="61"/>
      <c r="Q55" s="61"/>
    </row>
    <row r="56" spans="1:17" ht="32.65" customHeight="1">
      <c r="A56" s="12"/>
      <c r="B56" s="9" t="s">
        <v>266</v>
      </c>
      <c r="C56" s="9" t="s">
        <v>16</v>
      </c>
      <c r="D56" s="9" t="s">
        <v>17</v>
      </c>
      <c r="E56" s="60"/>
      <c r="F56" s="61"/>
      <c r="G56" s="61"/>
      <c r="H56" s="61"/>
      <c r="I56" s="61"/>
      <c r="J56" s="61"/>
      <c r="K56" s="61"/>
      <c r="L56" s="61"/>
      <c r="M56" s="61"/>
      <c r="N56" s="61"/>
      <c r="O56" s="61"/>
      <c r="P56" s="61"/>
      <c r="Q56" s="61"/>
    </row>
    <row r="57" spans="1:17" ht="20.65" customHeight="1">
      <c r="A57" s="12"/>
      <c r="B57" s="9" t="s">
        <v>270</v>
      </c>
      <c r="C57" s="18">
        <v>4038</v>
      </c>
      <c r="D57" s="19">
        <f>C57/C60</f>
        <v>0.34142216961190497</v>
      </c>
      <c r="E57" s="60"/>
      <c r="F57" s="61"/>
      <c r="G57" s="61"/>
      <c r="H57" s="61"/>
      <c r="I57" s="61"/>
      <c r="J57" s="61"/>
      <c r="K57" s="61"/>
      <c r="L57" s="61"/>
      <c r="M57" s="61"/>
      <c r="N57" s="61"/>
      <c r="O57" s="61"/>
      <c r="P57" s="61"/>
      <c r="Q57" s="61"/>
    </row>
    <row r="58" spans="1:17" ht="20.65" customHeight="1">
      <c r="A58" s="12"/>
      <c r="B58" s="9" t="s">
        <v>274</v>
      </c>
      <c r="C58" s="18">
        <v>5211</v>
      </c>
      <c r="D58" s="19">
        <f>C58/C60</f>
        <v>0.44060201234463514</v>
      </c>
      <c r="E58" s="60"/>
      <c r="F58" s="61"/>
      <c r="G58" s="61"/>
      <c r="H58" s="61"/>
      <c r="I58" s="61"/>
      <c r="J58" s="61"/>
      <c r="K58" s="61"/>
      <c r="L58" s="61"/>
      <c r="M58" s="61"/>
      <c r="N58" s="61"/>
      <c r="O58" s="61"/>
      <c r="P58" s="61"/>
      <c r="Q58" s="61"/>
    </row>
    <row r="59" spans="1:17" ht="20.65" customHeight="1">
      <c r="A59" s="12"/>
      <c r="B59" s="9" t="s">
        <v>278</v>
      </c>
      <c r="C59" s="18">
        <v>2578</v>
      </c>
      <c r="D59" s="19">
        <f>C59/C60</f>
        <v>0.21797581804345989</v>
      </c>
      <c r="E59" s="60"/>
      <c r="F59" s="61"/>
      <c r="G59" s="61"/>
      <c r="H59" s="61"/>
      <c r="I59" s="61"/>
      <c r="J59" s="61"/>
      <c r="K59" s="61"/>
      <c r="L59" s="61"/>
      <c r="M59" s="61"/>
      <c r="N59" s="61"/>
      <c r="O59" s="61"/>
      <c r="P59" s="61"/>
      <c r="Q59" s="61"/>
    </row>
    <row r="60" spans="1:17" ht="20.65" customHeight="1">
      <c r="A60" s="12"/>
      <c r="B60" s="9" t="s">
        <v>50</v>
      </c>
      <c r="C60" s="18">
        <f>SUM(C57:C59)</f>
        <v>11827</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4290</v>
      </c>
      <c r="D63" s="19">
        <f>C63/C65</f>
        <v>0.36389854949529221</v>
      </c>
      <c r="E63" s="60"/>
      <c r="F63" s="61"/>
      <c r="G63" s="61"/>
      <c r="H63" s="61"/>
      <c r="I63" s="61"/>
      <c r="J63" s="61"/>
      <c r="K63" s="61"/>
      <c r="L63" s="61"/>
      <c r="M63" s="61"/>
      <c r="N63" s="61"/>
      <c r="O63" s="61"/>
      <c r="P63" s="61"/>
      <c r="Q63" s="61"/>
    </row>
    <row r="64" spans="1:17" ht="20.65" customHeight="1">
      <c r="A64" s="12"/>
      <c r="B64" s="9" t="s">
        <v>295</v>
      </c>
      <c r="C64" s="18">
        <v>7499</v>
      </c>
      <c r="D64" s="19">
        <f>C64/C65</f>
        <v>0.63610145050470779</v>
      </c>
      <c r="E64" s="60"/>
      <c r="F64" s="61"/>
      <c r="G64" s="61"/>
      <c r="H64" s="61"/>
      <c r="I64" s="61"/>
      <c r="J64" s="61"/>
      <c r="K64" s="61"/>
      <c r="L64" s="61"/>
      <c r="M64" s="61"/>
      <c r="N64" s="61"/>
      <c r="O64" s="61"/>
      <c r="P64" s="61"/>
      <c r="Q64" s="61"/>
    </row>
    <row r="65" spans="1:17" ht="20.65" customHeight="1">
      <c r="A65" s="12"/>
      <c r="B65" s="9" t="s">
        <v>50</v>
      </c>
      <c r="C65" s="18">
        <f>SUM(C63:C64)</f>
        <v>11789</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3736</v>
      </c>
      <c r="D68" s="19">
        <f>C68/C70</f>
        <v>0.27713077664861657</v>
      </c>
      <c r="E68" s="60"/>
      <c r="F68" s="61"/>
      <c r="G68" s="61"/>
      <c r="H68" s="61"/>
      <c r="I68" s="61"/>
      <c r="J68" s="61"/>
      <c r="K68" s="61"/>
      <c r="L68" s="61"/>
      <c r="M68" s="61"/>
      <c r="N68" s="61"/>
      <c r="O68" s="61"/>
      <c r="P68" s="61"/>
      <c r="Q68" s="61"/>
    </row>
    <row r="69" spans="1:17" ht="20.65" customHeight="1">
      <c r="A69" s="12"/>
      <c r="B69" s="9" t="s">
        <v>309</v>
      </c>
      <c r="C69" s="18">
        <v>9745</v>
      </c>
      <c r="D69" s="19">
        <f>C69/C70</f>
        <v>0.72286922335138348</v>
      </c>
      <c r="E69" s="60"/>
      <c r="F69" s="61"/>
      <c r="G69" s="61"/>
      <c r="H69" s="61"/>
      <c r="I69" s="61"/>
      <c r="J69" s="61"/>
      <c r="K69" s="61"/>
      <c r="L69" s="61"/>
      <c r="M69" s="61"/>
      <c r="N69" s="61"/>
      <c r="O69" s="61"/>
      <c r="P69" s="61"/>
      <c r="Q69" s="61"/>
    </row>
    <row r="70" spans="1:17" ht="20.65" customHeight="1">
      <c r="A70" s="12"/>
      <c r="B70" s="9" t="s">
        <v>50</v>
      </c>
      <c r="C70" s="18">
        <f>SUM(C68:C69)</f>
        <v>13481</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2963</v>
      </c>
      <c r="D73" s="19">
        <f>C73/C76</f>
        <v>0.22675441953011402</v>
      </c>
      <c r="E73" s="60"/>
      <c r="F73" s="61"/>
      <c r="G73" s="61"/>
      <c r="H73" s="61"/>
      <c r="I73" s="61"/>
      <c r="J73" s="61"/>
      <c r="K73" s="61"/>
      <c r="L73" s="61"/>
      <c r="M73" s="61"/>
      <c r="N73" s="61"/>
      <c r="O73" s="61"/>
      <c r="P73" s="61"/>
      <c r="Q73" s="61"/>
    </row>
    <row r="74" spans="1:17" ht="20.65" customHeight="1">
      <c r="A74" s="12"/>
      <c r="B74" s="9" t="s">
        <v>321</v>
      </c>
      <c r="C74" s="18">
        <v>2212</v>
      </c>
      <c r="D74" s="19">
        <f>C74/C76</f>
        <v>0.16928139588275809</v>
      </c>
      <c r="E74" s="60"/>
      <c r="F74" s="61"/>
      <c r="G74" s="61"/>
      <c r="H74" s="61"/>
      <c r="I74" s="61"/>
      <c r="J74" s="61"/>
      <c r="K74" s="61"/>
      <c r="L74" s="61"/>
      <c r="M74" s="61"/>
      <c r="N74" s="61"/>
      <c r="O74" s="61"/>
      <c r="P74" s="61"/>
      <c r="Q74" s="61"/>
    </row>
    <row r="75" spans="1:17" ht="20.65" customHeight="1">
      <c r="A75" s="12"/>
      <c r="B75" s="9" t="s">
        <v>323</v>
      </c>
      <c r="C75" s="18">
        <v>7892</v>
      </c>
      <c r="D75" s="19">
        <f>C75/C76</f>
        <v>0.60396418458712786</v>
      </c>
      <c r="E75" s="60"/>
      <c r="F75" s="61"/>
      <c r="G75" s="61"/>
      <c r="H75" s="61"/>
      <c r="I75" s="61"/>
      <c r="J75" s="61"/>
      <c r="K75" s="61"/>
      <c r="L75" s="61"/>
      <c r="M75" s="61"/>
      <c r="N75" s="61"/>
      <c r="O75" s="61"/>
      <c r="P75" s="61"/>
      <c r="Q75" s="61"/>
    </row>
    <row r="76" spans="1:17" ht="20.65" customHeight="1">
      <c r="A76" s="12"/>
      <c r="B76" s="9" t="s">
        <v>50</v>
      </c>
      <c r="C76" s="18">
        <f>SUM(C73:C75)</f>
        <v>13067</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5311</v>
      </c>
      <c r="D79" s="19">
        <f>C79/C82</f>
        <v>0.39259314015375518</v>
      </c>
      <c r="E79" s="60"/>
      <c r="F79" s="61"/>
      <c r="G79" s="61"/>
      <c r="H79" s="61"/>
      <c r="I79" s="61"/>
      <c r="J79" s="61"/>
      <c r="K79" s="61"/>
      <c r="L79" s="61"/>
      <c r="M79" s="61"/>
      <c r="N79" s="61"/>
      <c r="O79" s="61"/>
      <c r="P79" s="61"/>
      <c r="Q79" s="61"/>
    </row>
    <row r="80" spans="1:17" ht="20.65" customHeight="1">
      <c r="A80" s="12"/>
      <c r="B80" s="9" t="s">
        <v>332</v>
      </c>
      <c r="C80" s="18">
        <v>1404</v>
      </c>
      <c r="D80" s="19">
        <f>C80/C82</f>
        <v>0.10378474275576582</v>
      </c>
      <c r="E80" s="60"/>
      <c r="F80" s="61"/>
      <c r="G80" s="61"/>
      <c r="H80" s="61"/>
      <c r="I80" s="61"/>
      <c r="J80" s="61"/>
      <c r="K80" s="61"/>
      <c r="L80" s="61"/>
      <c r="M80" s="61"/>
      <c r="N80" s="61"/>
      <c r="O80" s="61"/>
      <c r="P80" s="61"/>
      <c r="Q80" s="61"/>
    </row>
    <row r="81" spans="1:17" ht="20.65" customHeight="1">
      <c r="A81" s="12"/>
      <c r="B81" s="9" t="s">
        <v>333</v>
      </c>
      <c r="C81" s="18">
        <v>6813</v>
      </c>
      <c r="D81" s="19">
        <f>C81/C82</f>
        <v>0.50362211709047899</v>
      </c>
      <c r="E81" s="60"/>
      <c r="F81" s="61"/>
      <c r="G81" s="61"/>
      <c r="H81" s="61"/>
      <c r="I81" s="61"/>
      <c r="J81" s="61"/>
      <c r="K81" s="61"/>
      <c r="L81" s="61"/>
      <c r="M81" s="61"/>
      <c r="N81" s="61"/>
      <c r="O81" s="61"/>
      <c r="P81" s="61"/>
      <c r="Q81" s="61"/>
    </row>
    <row r="82" spans="1:17" ht="20.65" customHeight="1">
      <c r="A82" s="12"/>
      <c r="B82" s="9" t="s">
        <v>50</v>
      </c>
      <c r="C82" s="18">
        <f>SUM(C79:C81)</f>
        <v>13528</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1540</v>
      </c>
      <c r="D85" s="19">
        <f>C85/C89</f>
        <v>0.11634935025687519</v>
      </c>
      <c r="E85" s="60"/>
      <c r="F85" s="61"/>
      <c r="G85" s="61"/>
      <c r="H85" s="61"/>
      <c r="I85" s="61"/>
      <c r="J85" s="61"/>
      <c r="K85" s="61"/>
      <c r="L85" s="61"/>
      <c r="M85" s="61"/>
      <c r="N85" s="61"/>
      <c r="O85" s="61"/>
      <c r="P85" s="61"/>
      <c r="Q85" s="61"/>
    </row>
    <row r="86" spans="1:17" ht="20.65" customHeight="1">
      <c r="A86" s="12"/>
      <c r="B86" s="9" t="s">
        <v>342</v>
      </c>
      <c r="C86" s="18">
        <v>3724</v>
      </c>
      <c r="D86" s="19">
        <f>C86/C89</f>
        <v>0.28135388334844363</v>
      </c>
      <c r="E86" s="60"/>
      <c r="F86" s="61"/>
      <c r="G86" s="61"/>
      <c r="H86" s="61"/>
      <c r="I86" s="61"/>
      <c r="J86" s="61"/>
      <c r="K86" s="61"/>
      <c r="L86" s="61"/>
      <c r="M86" s="61"/>
      <c r="N86" s="61"/>
      <c r="O86" s="61"/>
      <c r="P86" s="61"/>
      <c r="Q86" s="61"/>
    </row>
    <row r="87" spans="1:17" ht="20.65" customHeight="1">
      <c r="A87" s="12"/>
      <c r="B87" s="9" t="s">
        <v>344</v>
      </c>
      <c r="C87" s="18">
        <v>2186</v>
      </c>
      <c r="D87" s="19">
        <f>C87/C89</f>
        <v>0.16515563614385009</v>
      </c>
      <c r="E87" s="60"/>
      <c r="F87" s="61"/>
      <c r="G87" s="61"/>
      <c r="H87" s="61"/>
      <c r="I87" s="61"/>
      <c r="J87" s="61"/>
      <c r="K87" s="61"/>
      <c r="L87" s="61"/>
      <c r="M87" s="61"/>
      <c r="N87" s="61"/>
      <c r="O87" s="61"/>
      <c r="P87" s="61"/>
      <c r="Q87" s="61"/>
    </row>
    <row r="88" spans="1:17" ht="20.65" customHeight="1">
      <c r="A88" s="12"/>
      <c r="B88" s="9" t="s">
        <v>346</v>
      </c>
      <c r="C88" s="18">
        <v>5786</v>
      </c>
      <c r="D88" s="19">
        <f>C88/C89</f>
        <v>0.43714113025083107</v>
      </c>
      <c r="E88" s="60"/>
      <c r="F88" s="61"/>
      <c r="G88" s="61"/>
      <c r="H88" s="61"/>
      <c r="I88" s="61"/>
      <c r="J88" s="61"/>
      <c r="K88" s="61"/>
      <c r="L88" s="61"/>
      <c r="M88" s="61"/>
      <c r="N88" s="61"/>
      <c r="O88" s="61"/>
      <c r="P88" s="61"/>
      <c r="Q88" s="61"/>
    </row>
    <row r="89" spans="1:17" ht="20.65" customHeight="1">
      <c r="A89" s="12"/>
      <c r="B89" s="9" t="s">
        <v>50</v>
      </c>
      <c r="C89" s="18">
        <f>SUM(C85:C88)</f>
        <v>13236</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3788</v>
      </c>
      <c r="D92" s="19">
        <f>C92/C94</f>
        <v>0.25775721284703318</v>
      </c>
      <c r="E92" s="60"/>
      <c r="F92" s="61"/>
      <c r="G92" s="61"/>
      <c r="H92" s="61"/>
      <c r="I92" s="61"/>
      <c r="J92" s="61"/>
      <c r="K92" s="61"/>
      <c r="L92" s="61"/>
      <c r="M92" s="61"/>
      <c r="N92" s="61"/>
      <c r="O92" s="61"/>
      <c r="P92" s="61"/>
      <c r="Q92" s="61"/>
    </row>
    <row r="93" spans="1:17" ht="20.65" customHeight="1">
      <c r="A93" s="12"/>
      <c r="B93" s="9" t="s">
        <v>355</v>
      </c>
      <c r="C93" s="18">
        <v>10908</v>
      </c>
      <c r="D93" s="19">
        <f>C93/C94</f>
        <v>0.74224278715296677</v>
      </c>
      <c r="E93" s="60"/>
      <c r="F93" s="61"/>
      <c r="G93" s="61"/>
      <c r="H93" s="61"/>
      <c r="I93" s="61"/>
      <c r="J93" s="61"/>
      <c r="K93" s="61"/>
      <c r="L93" s="61"/>
      <c r="M93" s="61"/>
      <c r="N93" s="61"/>
      <c r="O93" s="61"/>
      <c r="P93" s="61"/>
      <c r="Q93" s="61"/>
    </row>
    <row r="94" spans="1:17" ht="20.65" customHeight="1">
      <c r="A94" s="12"/>
      <c r="B94" s="9" t="s">
        <v>50</v>
      </c>
      <c r="C94" s="18">
        <f>SUM(C92:C93)</f>
        <v>14696</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8630</v>
      </c>
      <c r="D97" s="19">
        <f>C97/C99</f>
        <v>0.70454730998448856</v>
      </c>
      <c r="E97" s="60"/>
      <c r="F97" s="61"/>
      <c r="G97" s="61"/>
      <c r="H97" s="61"/>
      <c r="I97" s="61"/>
      <c r="J97" s="61"/>
      <c r="K97" s="61"/>
      <c r="L97" s="61"/>
      <c r="M97" s="61"/>
      <c r="N97" s="61"/>
      <c r="O97" s="61"/>
      <c r="P97" s="61"/>
      <c r="Q97" s="61"/>
    </row>
    <row r="98" spans="1:17" ht="20.65" customHeight="1">
      <c r="A98" s="12"/>
      <c r="B98" s="9" t="s">
        <v>364</v>
      </c>
      <c r="C98" s="18">
        <v>3619</v>
      </c>
      <c r="D98" s="19">
        <f>C98/C99</f>
        <v>0.29545269001551144</v>
      </c>
      <c r="E98" s="60"/>
      <c r="F98" s="61"/>
      <c r="G98" s="61"/>
      <c r="H98" s="61"/>
      <c r="I98" s="61"/>
      <c r="J98" s="61"/>
      <c r="K98" s="61"/>
      <c r="L98" s="61"/>
      <c r="M98" s="61"/>
      <c r="N98" s="61"/>
      <c r="O98" s="61"/>
      <c r="P98" s="61"/>
      <c r="Q98" s="61"/>
    </row>
    <row r="99" spans="1:17" ht="20.65" customHeight="1">
      <c r="A99" s="12"/>
      <c r="B99" s="9" t="s">
        <v>50</v>
      </c>
      <c r="C99" s="18">
        <f>SUM(C97:C98)</f>
        <v>12249</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5"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18</v>
      </c>
      <c r="G3" s="9" t="s">
        <v>16</v>
      </c>
      <c r="H3" s="9" t="s">
        <v>17</v>
      </c>
      <c r="I3" s="56"/>
      <c r="J3" s="9" t="s">
        <v>567</v>
      </c>
      <c r="K3" s="9" t="s">
        <v>16</v>
      </c>
      <c r="L3" s="9" t="s">
        <v>17</v>
      </c>
      <c r="M3" s="57"/>
    </row>
    <row r="4" spans="1:13" ht="32.65" customHeight="1">
      <c r="A4" s="12"/>
      <c r="B4" s="9" t="s">
        <v>27</v>
      </c>
      <c r="C4" s="18">
        <v>876</v>
      </c>
      <c r="D4" s="19">
        <f>C4/C9</f>
        <v>0.12460881934566145</v>
      </c>
      <c r="E4" s="59"/>
      <c r="F4" s="9" t="s">
        <v>28</v>
      </c>
      <c r="G4" s="18">
        <v>227</v>
      </c>
      <c r="H4" s="19">
        <f>G4/G9</f>
        <v>3.2535473699297691E-2</v>
      </c>
      <c r="I4" s="59"/>
      <c r="J4" s="9" t="s">
        <v>742</v>
      </c>
      <c r="K4" s="18">
        <v>990</v>
      </c>
      <c r="L4" s="19">
        <f>K4/K6</f>
        <v>0.56122448979591832</v>
      </c>
      <c r="M4" s="60"/>
    </row>
    <row r="5" spans="1:13" ht="20.65" customHeight="1">
      <c r="A5" s="12"/>
      <c r="B5" s="9" t="s">
        <v>37</v>
      </c>
      <c r="C5" s="18">
        <v>751</v>
      </c>
      <c r="D5" s="19">
        <f>C5/C9</f>
        <v>0.10682788051209104</v>
      </c>
      <c r="E5" s="59"/>
      <c r="F5" s="9" t="s">
        <v>38</v>
      </c>
      <c r="G5" s="18">
        <v>2513</v>
      </c>
      <c r="H5" s="19">
        <f>G5/G9</f>
        <v>0.36018345993980222</v>
      </c>
      <c r="I5" s="59"/>
      <c r="J5" s="9" t="s">
        <v>743</v>
      </c>
      <c r="K5" s="18">
        <v>774</v>
      </c>
      <c r="L5" s="19">
        <f>K5/K6</f>
        <v>0.43877551020408162</v>
      </c>
      <c r="M5" s="60"/>
    </row>
    <row r="6" spans="1:13" ht="20.65" customHeight="1">
      <c r="A6" s="12"/>
      <c r="B6" s="9" t="s">
        <v>47</v>
      </c>
      <c r="C6" s="18">
        <v>92</v>
      </c>
      <c r="D6" s="19">
        <f>C6/C9</f>
        <v>1.3086770981507824E-2</v>
      </c>
      <c r="E6" s="59"/>
      <c r="F6" s="9" t="s">
        <v>48</v>
      </c>
      <c r="G6" s="18">
        <v>383</v>
      </c>
      <c r="H6" s="19">
        <f>G6/G9</f>
        <v>5.4894653862691704E-2</v>
      </c>
      <c r="I6" s="59"/>
      <c r="J6" s="9" t="s">
        <v>50</v>
      </c>
      <c r="K6" s="18">
        <f>SUM(K4:K5)</f>
        <v>1764</v>
      </c>
      <c r="L6" s="19">
        <f>SUM(L4:L5)</f>
        <v>1</v>
      </c>
      <c r="M6" s="60"/>
    </row>
    <row r="7" spans="1:13" ht="20.65" customHeight="1">
      <c r="A7" s="12"/>
      <c r="B7" s="9" t="s">
        <v>52</v>
      </c>
      <c r="C7" s="18">
        <v>5251</v>
      </c>
      <c r="D7" s="19">
        <f>C7/C9</f>
        <v>0.74694167852062587</v>
      </c>
      <c r="E7" s="59"/>
      <c r="F7" s="9" t="s">
        <v>53</v>
      </c>
      <c r="G7" s="18">
        <v>1512</v>
      </c>
      <c r="H7" s="19">
        <f>G7/G9</f>
        <v>0.21671205389135731</v>
      </c>
      <c r="I7" s="60"/>
      <c r="J7" s="63"/>
      <c r="K7" s="63"/>
      <c r="L7" s="63"/>
      <c r="M7" s="61"/>
    </row>
    <row r="8" spans="1:13" ht="20.65" customHeight="1">
      <c r="A8" s="12"/>
      <c r="B8" s="9" t="s">
        <v>55</v>
      </c>
      <c r="C8" s="18">
        <v>60</v>
      </c>
      <c r="D8" s="19">
        <f>C8/C9</f>
        <v>8.5348506401137988E-3</v>
      </c>
      <c r="E8" s="59"/>
      <c r="F8" s="9" t="s">
        <v>56</v>
      </c>
      <c r="G8" s="18">
        <v>2342</v>
      </c>
      <c r="H8" s="19">
        <f>G8/G9</f>
        <v>0.33567435860685108</v>
      </c>
      <c r="I8" s="59"/>
      <c r="J8" s="9" t="s">
        <v>542</v>
      </c>
      <c r="K8" s="9" t="s">
        <v>16</v>
      </c>
      <c r="L8" s="9" t="s">
        <v>17</v>
      </c>
      <c r="M8" s="60"/>
    </row>
    <row r="9" spans="1:13" ht="20.65" customHeight="1">
      <c r="A9" s="12"/>
      <c r="B9" s="9" t="s">
        <v>50</v>
      </c>
      <c r="C9" s="18">
        <f>SUM(C4:C8)</f>
        <v>7030</v>
      </c>
      <c r="D9" s="19">
        <f>SUM(D4:D8)</f>
        <v>1</v>
      </c>
      <c r="E9" s="59"/>
      <c r="F9" s="9" t="s">
        <v>50</v>
      </c>
      <c r="G9" s="18">
        <f>SUM(G4:G8)</f>
        <v>6977</v>
      </c>
      <c r="H9" s="19">
        <f>SUM(H4:H8)</f>
        <v>1</v>
      </c>
      <c r="I9" s="59"/>
      <c r="J9" s="9" t="s">
        <v>744</v>
      </c>
      <c r="K9" s="18">
        <v>6236</v>
      </c>
      <c r="L9" s="19">
        <f>K9/K11</f>
        <v>0.90050541516245486</v>
      </c>
      <c r="M9" s="60"/>
    </row>
    <row r="10" spans="1:13" ht="20.65" customHeight="1">
      <c r="A10" s="49"/>
      <c r="B10" s="62"/>
      <c r="C10" s="63"/>
      <c r="D10" s="63"/>
      <c r="E10" s="61"/>
      <c r="F10" s="63"/>
      <c r="G10" s="63"/>
      <c r="H10" s="63"/>
      <c r="I10" s="64"/>
      <c r="J10" s="9" t="s">
        <v>745</v>
      </c>
      <c r="K10" s="18">
        <v>689</v>
      </c>
      <c r="L10" s="19">
        <f>K10/K11</f>
        <v>9.9494584837545127E-2</v>
      </c>
      <c r="M10" s="60"/>
    </row>
    <row r="11" spans="1:13" ht="20.65" customHeight="1">
      <c r="A11" s="12"/>
      <c r="B11" s="9" t="s">
        <v>75</v>
      </c>
      <c r="C11" s="9" t="s">
        <v>16</v>
      </c>
      <c r="D11" s="9" t="s">
        <v>17</v>
      </c>
      <c r="E11" s="59"/>
      <c r="F11" s="9" t="s">
        <v>419</v>
      </c>
      <c r="G11" s="9" t="s">
        <v>16</v>
      </c>
      <c r="H11" s="9" t="s">
        <v>17</v>
      </c>
      <c r="I11" s="59"/>
      <c r="J11" s="9" t="s">
        <v>50</v>
      </c>
      <c r="K11" s="18">
        <f>SUM(K9:K10)</f>
        <v>6925</v>
      </c>
      <c r="L11" s="19">
        <f>SUM(L9:L10)</f>
        <v>1</v>
      </c>
      <c r="M11" s="60"/>
    </row>
    <row r="12" spans="1:13" ht="20.65" customHeight="1">
      <c r="A12" s="12"/>
      <c r="B12" s="9" t="s">
        <v>81</v>
      </c>
      <c r="C12" s="18">
        <v>1846</v>
      </c>
      <c r="D12" s="19">
        <f>C12/C15</f>
        <v>0.28101689754909426</v>
      </c>
      <c r="E12" s="59"/>
      <c r="F12" s="9" t="s">
        <v>420</v>
      </c>
      <c r="G12" s="18">
        <v>826</v>
      </c>
      <c r="H12" s="19">
        <f>G12/G14</f>
        <v>0.6060161408657373</v>
      </c>
      <c r="I12" s="60"/>
      <c r="J12" s="63"/>
      <c r="K12" s="63"/>
      <c r="L12" s="63"/>
      <c r="M12" s="61"/>
    </row>
    <row r="13" spans="1:13" ht="32.65" customHeight="1">
      <c r="A13" s="12"/>
      <c r="B13" s="9" t="s">
        <v>85</v>
      </c>
      <c r="C13" s="18">
        <v>3850</v>
      </c>
      <c r="D13" s="19">
        <f>C13/C15</f>
        <v>0.58608616227736332</v>
      </c>
      <c r="E13" s="59"/>
      <c r="F13" s="9" t="s">
        <v>421</v>
      </c>
      <c r="G13" s="18">
        <v>537</v>
      </c>
      <c r="H13" s="19">
        <f>G13/G14</f>
        <v>0.39398385913426265</v>
      </c>
      <c r="I13" s="59"/>
      <c r="J13" s="9" t="s">
        <v>746</v>
      </c>
      <c r="K13" s="9" t="s">
        <v>16</v>
      </c>
      <c r="L13" s="9" t="s">
        <v>17</v>
      </c>
      <c r="M13" s="60"/>
    </row>
    <row r="14" spans="1:13" ht="20.65" customHeight="1">
      <c r="A14" s="12"/>
      <c r="B14" s="9" t="s">
        <v>90</v>
      </c>
      <c r="C14" s="18">
        <v>873</v>
      </c>
      <c r="D14" s="19">
        <f>C14/C15</f>
        <v>0.13289694017354239</v>
      </c>
      <c r="E14" s="59"/>
      <c r="F14" s="9" t="s">
        <v>50</v>
      </c>
      <c r="G14" s="18">
        <f>SUM(G12:G13)</f>
        <v>1363</v>
      </c>
      <c r="H14" s="19">
        <f>SUM(H12:H13)</f>
        <v>1</v>
      </c>
      <c r="I14" s="59"/>
      <c r="J14" s="9" t="s">
        <v>747</v>
      </c>
      <c r="K14" s="18">
        <v>506</v>
      </c>
      <c r="L14" s="19">
        <f>K14/K16</f>
        <v>0.31565814098565192</v>
      </c>
      <c r="M14" s="60"/>
    </row>
    <row r="15" spans="1:13" ht="20.65" customHeight="1">
      <c r="A15" s="12"/>
      <c r="B15" s="9" t="s">
        <v>50</v>
      </c>
      <c r="C15" s="18">
        <f>SUM(C12:C14)</f>
        <v>6569</v>
      </c>
      <c r="D15" s="19">
        <f>SUM(D12:D14)</f>
        <v>0.99999999999999989</v>
      </c>
      <c r="E15" s="60"/>
      <c r="F15" s="63"/>
      <c r="G15" s="63"/>
      <c r="H15" s="63"/>
      <c r="I15" s="64"/>
      <c r="J15" s="9" t="s">
        <v>748</v>
      </c>
      <c r="K15" s="18">
        <v>1097</v>
      </c>
      <c r="L15" s="19">
        <f>K15/K16</f>
        <v>0.68434185901434808</v>
      </c>
      <c r="M15" s="60"/>
    </row>
    <row r="16" spans="1:13" ht="20.65" customHeight="1">
      <c r="A16" s="49"/>
      <c r="B16" s="62"/>
      <c r="C16" s="63"/>
      <c r="D16" s="63"/>
      <c r="E16" s="64"/>
      <c r="F16" s="9" t="s">
        <v>19</v>
      </c>
      <c r="G16" s="9" t="s">
        <v>16</v>
      </c>
      <c r="H16" s="9" t="s">
        <v>17</v>
      </c>
      <c r="I16" s="59"/>
      <c r="J16" s="9" t="s">
        <v>50</v>
      </c>
      <c r="K16" s="18">
        <f>SUM(K14:K15)</f>
        <v>1603</v>
      </c>
      <c r="L16" s="19">
        <f>SUM(L14:L15)</f>
        <v>1</v>
      </c>
      <c r="M16" s="60"/>
    </row>
    <row r="17" spans="1:13" ht="20.65" customHeight="1">
      <c r="A17" s="12"/>
      <c r="B17" s="9" t="s">
        <v>108</v>
      </c>
      <c r="C17" s="9" t="s">
        <v>16</v>
      </c>
      <c r="D17" s="9" t="s">
        <v>17</v>
      </c>
      <c r="E17" s="59"/>
      <c r="F17" s="9" t="s">
        <v>29</v>
      </c>
      <c r="G17" s="18">
        <v>1758</v>
      </c>
      <c r="H17" s="19">
        <f>G17/G21</f>
        <v>0.33138548539114043</v>
      </c>
      <c r="I17" s="60"/>
      <c r="J17" s="65"/>
      <c r="K17" s="65"/>
      <c r="L17" s="65"/>
      <c r="M17" s="61"/>
    </row>
    <row r="18" spans="1:13" ht="20.65" customHeight="1">
      <c r="A18" s="12"/>
      <c r="B18" s="9" t="s">
        <v>111</v>
      </c>
      <c r="C18" s="18">
        <v>1179</v>
      </c>
      <c r="D18" s="19">
        <f>C18/C22</f>
        <v>0.18077276908923642</v>
      </c>
      <c r="E18" s="59"/>
      <c r="F18" s="9" t="s">
        <v>39</v>
      </c>
      <c r="G18" s="18">
        <v>461</v>
      </c>
      <c r="H18" s="19">
        <f>G18/G21</f>
        <v>8.6899151743638076E-2</v>
      </c>
      <c r="I18" s="60"/>
      <c r="J18" s="61"/>
      <c r="K18" s="61"/>
      <c r="L18" s="61"/>
      <c r="M18" s="61"/>
    </row>
    <row r="19" spans="1:13" ht="20.65" customHeight="1">
      <c r="A19" s="12"/>
      <c r="B19" s="9" t="s">
        <v>114</v>
      </c>
      <c r="C19" s="18">
        <v>3029</v>
      </c>
      <c r="D19" s="19">
        <f>C19/C22</f>
        <v>0.46442808954308495</v>
      </c>
      <c r="E19" s="59"/>
      <c r="F19" s="9" t="s">
        <v>49</v>
      </c>
      <c r="G19" s="18">
        <v>1585</v>
      </c>
      <c r="H19" s="19">
        <f>G19/G21</f>
        <v>0.29877474081055611</v>
      </c>
      <c r="I19" s="60"/>
      <c r="J19" s="61"/>
      <c r="K19" s="61"/>
      <c r="L19" s="61"/>
      <c r="M19" s="61"/>
    </row>
    <row r="20" spans="1:13" ht="20.65" customHeight="1">
      <c r="A20" s="12"/>
      <c r="B20" s="9" t="s">
        <v>120</v>
      </c>
      <c r="C20" s="18">
        <v>1197</v>
      </c>
      <c r="D20" s="19">
        <f>C20/C22</f>
        <v>0.18353265869365226</v>
      </c>
      <c r="E20" s="59"/>
      <c r="F20" s="9" t="s">
        <v>54</v>
      </c>
      <c r="G20" s="18">
        <v>1501</v>
      </c>
      <c r="H20" s="19">
        <f>G20/G21</f>
        <v>0.28294062205466541</v>
      </c>
      <c r="I20" s="60"/>
      <c r="J20" s="61"/>
      <c r="K20" s="61"/>
      <c r="L20" s="61"/>
      <c r="M20" s="61"/>
    </row>
    <row r="21" spans="1:13" ht="20.65" customHeight="1">
      <c r="A21" s="12"/>
      <c r="B21" s="9" t="s">
        <v>127</v>
      </c>
      <c r="C21" s="18">
        <v>1117</v>
      </c>
      <c r="D21" s="19">
        <f>C21/C22</f>
        <v>0.17126648267402636</v>
      </c>
      <c r="E21" s="59"/>
      <c r="F21" s="9" t="s">
        <v>50</v>
      </c>
      <c r="G21" s="18">
        <f>SUM(G17:G20)</f>
        <v>5305</v>
      </c>
      <c r="H21" s="19">
        <f>SUM(H17:H20)</f>
        <v>1</v>
      </c>
      <c r="I21" s="60"/>
      <c r="J21" s="61"/>
      <c r="K21" s="61"/>
      <c r="L21" s="61"/>
      <c r="M21" s="61"/>
    </row>
    <row r="22" spans="1:13" ht="20.65" customHeight="1">
      <c r="A22" s="12"/>
      <c r="B22" s="9" t="s">
        <v>50</v>
      </c>
      <c r="C22" s="18">
        <f>SUM(C18:C21)</f>
        <v>6522</v>
      </c>
      <c r="D22" s="19">
        <f>SUM(D18:D21)</f>
        <v>0.99999999999999989</v>
      </c>
      <c r="E22" s="60"/>
      <c r="F22" s="65"/>
      <c r="G22" s="65"/>
      <c r="H22" s="65"/>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3631</v>
      </c>
      <c r="D25" s="19">
        <f>C25/C27</f>
        <v>0.5844197650088524</v>
      </c>
      <c r="E25" s="60"/>
      <c r="F25" s="61"/>
      <c r="G25" s="61"/>
      <c r="H25" s="61"/>
      <c r="I25" s="61"/>
      <c r="J25" s="61"/>
      <c r="K25" s="61"/>
      <c r="L25" s="61"/>
      <c r="M25" s="61"/>
    </row>
    <row r="26" spans="1:13" ht="20.65" customHeight="1">
      <c r="A26" s="12"/>
      <c r="B26" s="9" t="s">
        <v>148</v>
      </c>
      <c r="C26" s="18">
        <v>2582</v>
      </c>
      <c r="D26" s="19">
        <f>C26/C27</f>
        <v>0.4155802349911476</v>
      </c>
      <c r="E26" s="60"/>
      <c r="F26" s="61"/>
      <c r="G26" s="61"/>
      <c r="H26" s="61"/>
      <c r="I26" s="61"/>
      <c r="J26" s="61"/>
      <c r="K26" s="61"/>
      <c r="L26" s="61"/>
      <c r="M26" s="61"/>
    </row>
    <row r="27" spans="1:13" ht="20.65" customHeight="1">
      <c r="A27" s="12"/>
      <c r="B27" s="9" t="s">
        <v>50</v>
      </c>
      <c r="C27" s="18">
        <f>SUM(C25:C26)</f>
        <v>6213</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1222</v>
      </c>
      <c r="D30" s="19">
        <f>C30/C33</f>
        <v>0.20445039317383304</v>
      </c>
      <c r="E30" s="60"/>
      <c r="F30" s="61"/>
      <c r="G30" s="61"/>
      <c r="H30" s="61"/>
      <c r="I30" s="61"/>
      <c r="J30" s="61"/>
      <c r="K30" s="61"/>
      <c r="L30" s="61"/>
      <c r="M30" s="61"/>
    </row>
    <row r="31" spans="1:13" ht="20.65" customHeight="1">
      <c r="A31" s="12"/>
      <c r="B31" s="9" t="s">
        <v>169</v>
      </c>
      <c r="C31" s="18">
        <v>4013</v>
      </c>
      <c r="D31" s="19">
        <f>C31/C33</f>
        <v>0.67140706039819309</v>
      </c>
      <c r="E31" s="60"/>
      <c r="F31" s="61"/>
      <c r="G31" s="61"/>
      <c r="H31" s="61"/>
      <c r="I31" s="61"/>
      <c r="J31" s="61"/>
      <c r="K31" s="61"/>
      <c r="L31" s="61"/>
      <c r="M31" s="61"/>
    </row>
    <row r="32" spans="1:13" ht="32.65" customHeight="1">
      <c r="A32" s="12"/>
      <c r="B32" s="9" t="s">
        <v>176</v>
      </c>
      <c r="C32" s="18">
        <v>742</v>
      </c>
      <c r="D32" s="19">
        <f>C32/C33</f>
        <v>0.1241425464279739</v>
      </c>
      <c r="E32" s="60"/>
      <c r="F32" s="61"/>
      <c r="G32" s="61"/>
      <c r="H32" s="61"/>
      <c r="I32" s="61"/>
      <c r="J32" s="61"/>
      <c r="K32" s="61"/>
      <c r="L32" s="61"/>
      <c r="M32" s="61"/>
    </row>
    <row r="33" spans="1:13" ht="20.65" customHeight="1">
      <c r="A33" s="12"/>
      <c r="B33" s="9" t="s">
        <v>50</v>
      </c>
      <c r="C33" s="18">
        <f>SUM(C30:C32)</f>
        <v>5977</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1021</v>
      </c>
      <c r="D36" s="19">
        <f>C36/C38</f>
        <v>0.19867678536680289</v>
      </c>
      <c r="E36" s="60"/>
      <c r="F36" s="61"/>
      <c r="G36" s="61"/>
      <c r="H36" s="61"/>
      <c r="I36" s="61"/>
      <c r="J36" s="61"/>
      <c r="K36" s="61"/>
      <c r="L36" s="61"/>
      <c r="M36" s="61"/>
    </row>
    <row r="37" spans="1:13" ht="20.65" customHeight="1">
      <c r="A37" s="12"/>
      <c r="B37" s="9" t="s">
        <v>199</v>
      </c>
      <c r="C37" s="18">
        <v>4118</v>
      </c>
      <c r="D37" s="19">
        <f>C37/C38</f>
        <v>0.80132321463319711</v>
      </c>
      <c r="E37" s="60"/>
      <c r="F37" s="61"/>
      <c r="G37" s="61"/>
      <c r="H37" s="61"/>
      <c r="I37" s="61"/>
      <c r="J37" s="61"/>
      <c r="K37" s="61"/>
      <c r="L37" s="61"/>
      <c r="M37" s="61"/>
    </row>
    <row r="38" spans="1:13" ht="20.65" customHeight="1">
      <c r="A38" s="12"/>
      <c r="B38" s="9" t="s">
        <v>50</v>
      </c>
      <c r="C38" s="18">
        <f>SUM(C36:C37)</f>
        <v>5139</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2021</v>
      </c>
      <c r="D41" s="19">
        <f>C41/C44</f>
        <v>0.41430914309143091</v>
      </c>
      <c r="E41" s="60"/>
      <c r="F41" s="61"/>
      <c r="G41" s="61"/>
      <c r="H41" s="61"/>
      <c r="I41" s="61"/>
      <c r="J41" s="61"/>
      <c r="K41" s="61"/>
      <c r="L41" s="61"/>
      <c r="M41" s="61"/>
    </row>
    <row r="42" spans="1:13" ht="20.65" customHeight="1">
      <c r="A42" s="12"/>
      <c r="B42" s="9" t="s">
        <v>220</v>
      </c>
      <c r="C42" s="18">
        <v>1115</v>
      </c>
      <c r="D42" s="19">
        <f>C42/C44</f>
        <v>0.22857728577285774</v>
      </c>
      <c r="E42" s="60"/>
      <c r="F42" s="61"/>
      <c r="G42" s="61"/>
      <c r="H42" s="61"/>
      <c r="I42" s="61"/>
      <c r="J42" s="61"/>
      <c r="K42" s="61"/>
      <c r="L42" s="61"/>
      <c r="M42" s="61"/>
    </row>
    <row r="43" spans="1:13" ht="32.65" customHeight="1">
      <c r="A43" s="12"/>
      <c r="B43" s="9" t="s">
        <v>224</v>
      </c>
      <c r="C43" s="18">
        <v>1742</v>
      </c>
      <c r="D43" s="19">
        <f>C43/C44</f>
        <v>0.35711357113571135</v>
      </c>
      <c r="E43" s="60"/>
      <c r="F43" s="61"/>
      <c r="G43" s="61"/>
      <c r="H43" s="61"/>
      <c r="I43" s="61"/>
      <c r="J43" s="61"/>
      <c r="K43" s="61"/>
      <c r="L43" s="61"/>
      <c r="M43" s="61"/>
    </row>
    <row r="44" spans="1:13" ht="20.65" customHeight="1">
      <c r="A44" s="12"/>
      <c r="B44" s="9" t="s">
        <v>50</v>
      </c>
      <c r="C44" s="18">
        <f>SUM(C41:C43)</f>
        <v>4878</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2733</v>
      </c>
      <c r="D47" s="19">
        <f>C47/C49</f>
        <v>0.56630750103605465</v>
      </c>
      <c r="E47" s="60"/>
      <c r="F47" s="61"/>
      <c r="G47" s="61"/>
      <c r="H47" s="61"/>
      <c r="I47" s="61"/>
      <c r="J47" s="61"/>
      <c r="K47" s="61"/>
      <c r="L47" s="61"/>
      <c r="M47" s="61"/>
    </row>
    <row r="48" spans="1:13" ht="32.65" customHeight="1">
      <c r="A48" s="12"/>
      <c r="B48" s="9" t="s">
        <v>241</v>
      </c>
      <c r="C48" s="18">
        <v>2093</v>
      </c>
      <c r="D48" s="19">
        <f>C48/C49</f>
        <v>0.43369249896394529</v>
      </c>
      <c r="E48" s="60"/>
      <c r="F48" s="61"/>
      <c r="G48" s="61"/>
      <c r="H48" s="61"/>
      <c r="I48" s="61"/>
      <c r="J48" s="61"/>
      <c r="K48" s="61"/>
      <c r="L48" s="61"/>
      <c r="M48" s="61"/>
    </row>
    <row r="49" spans="1:13" ht="20.65" customHeight="1">
      <c r="A49" s="12"/>
      <c r="B49" s="9" t="s">
        <v>50</v>
      </c>
      <c r="C49" s="18">
        <f>SUM(C47:C48)</f>
        <v>4826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3095</v>
      </c>
      <c r="D52" s="19">
        <f>C52/C54</f>
        <v>0.64925529683238936</v>
      </c>
      <c r="E52" s="60"/>
      <c r="F52" s="61"/>
      <c r="G52" s="61"/>
      <c r="H52" s="61"/>
      <c r="I52" s="61"/>
      <c r="J52" s="61"/>
      <c r="K52" s="61"/>
      <c r="L52" s="61"/>
      <c r="M52" s="61"/>
    </row>
    <row r="53" spans="1:13" ht="20.65" customHeight="1">
      <c r="A53" s="12"/>
      <c r="B53" s="9" t="s">
        <v>259</v>
      </c>
      <c r="C53" s="18">
        <v>1672</v>
      </c>
      <c r="D53" s="19">
        <f>C53/C54</f>
        <v>0.35074470316761064</v>
      </c>
      <c r="E53" s="60"/>
      <c r="F53" s="61"/>
      <c r="G53" s="61"/>
      <c r="H53" s="61"/>
      <c r="I53" s="61"/>
      <c r="J53" s="61"/>
      <c r="K53" s="61"/>
      <c r="L53" s="61"/>
      <c r="M53" s="61"/>
    </row>
    <row r="54" spans="1:13" ht="20.65" customHeight="1">
      <c r="A54" s="12"/>
      <c r="B54" s="9" t="s">
        <v>50</v>
      </c>
      <c r="C54" s="18">
        <f>SUM(C52:C53)</f>
        <v>4767</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2070</v>
      </c>
      <c r="D57" s="19">
        <f>C57/C60</f>
        <v>0.42928245541269183</v>
      </c>
      <c r="E57" s="60"/>
      <c r="F57" s="61"/>
      <c r="G57" s="61"/>
      <c r="H57" s="61"/>
      <c r="I57" s="61"/>
      <c r="J57" s="61"/>
      <c r="K57" s="61"/>
      <c r="L57" s="61"/>
      <c r="M57" s="61"/>
    </row>
    <row r="58" spans="1:13" ht="20.65" customHeight="1">
      <c r="A58" s="12"/>
      <c r="B58" s="9" t="s">
        <v>274</v>
      </c>
      <c r="C58" s="18">
        <v>1740</v>
      </c>
      <c r="D58" s="19">
        <f>C58/C60</f>
        <v>0.36084612194110327</v>
      </c>
      <c r="E58" s="60"/>
      <c r="F58" s="61"/>
      <c r="G58" s="61"/>
      <c r="H58" s="61"/>
      <c r="I58" s="61"/>
      <c r="J58" s="61"/>
      <c r="K58" s="61"/>
      <c r="L58" s="61"/>
      <c r="M58" s="61"/>
    </row>
    <row r="59" spans="1:13" ht="20.65" customHeight="1">
      <c r="A59" s="12"/>
      <c r="B59" s="9" t="s">
        <v>278</v>
      </c>
      <c r="C59" s="18">
        <v>1012</v>
      </c>
      <c r="D59" s="19">
        <f>C59/C60</f>
        <v>0.2098714226462049</v>
      </c>
      <c r="E59" s="60"/>
      <c r="F59" s="61"/>
      <c r="G59" s="61"/>
      <c r="H59" s="61"/>
      <c r="I59" s="61"/>
      <c r="J59" s="61"/>
      <c r="K59" s="61"/>
      <c r="L59" s="61"/>
      <c r="M59" s="61"/>
    </row>
    <row r="60" spans="1:13" ht="20.65" customHeight="1">
      <c r="A60" s="12"/>
      <c r="B60" s="9" t="s">
        <v>50</v>
      </c>
      <c r="C60" s="18">
        <f>SUM(C57:C59)</f>
        <v>4822</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2018</v>
      </c>
      <c r="D63" s="19">
        <f>C63/C65</f>
        <v>0.41763245033112584</v>
      </c>
      <c r="E63" s="60"/>
      <c r="F63" s="61"/>
      <c r="G63" s="61"/>
      <c r="H63" s="61"/>
      <c r="I63" s="61"/>
      <c r="J63" s="61"/>
      <c r="K63" s="61"/>
      <c r="L63" s="61"/>
      <c r="M63" s="61"/>
    </row>
    <row r="64" spans="1:13" ht="20.65" customHeight="1">
      <c r="A64" s="12"/>
      <c r="B64" s="9" t="s">
        <v>295</v>
      </c>
      <c r="C64" s="18">
        <v>2814</v>
      </c>
      <c r="D64" s="19">
        <f>C64/C65</f>
        <v>0.58236754966887416</v>
      </c>
      <c r="E64" s="60"/>
      <c r="F64" s="61"/>
      <c r="G64" s="61"/>
      <c r="H64" s="61"/>
      <c r="I64" s="61"/>
      <c r="J64" s="61"/>
      <c r="K64" s="61"/>
      <c r="L64" s="61"/>
      <c r="M64" s="61"/>
    </row>
    <row r="65" spans="1:13" ht="20.65" customHeight="1">
      <c r="A65" s="12"/>
      <c r="B65" s="9" t="s">
        <v>50</v>
      </c>
      <c r="C65" s="18">
        <f>SUM(C63:C64)</f>
        <v>4832</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1760</v>
      </c>
      <c r="D68" s="19">
        <f>C68/C70</f>
        <v>0.31763219635444867</v>
      </c>
      <c r="E68" s="60"/>
      <c r="F68" s="61"/>
      <c r="G68" s="61"/>
      <c r="H68" s="61"/>
      <c r="I68" s="61"/>
      <c r="J68" s="61"/>
      <c r="K68" s="61"/>
      <c r="L68" s="61"/>
      <c r="M68" s="61"/>
    </row>
    <row r="69" spans="1:13" ht="20.65" customHeight="1">
      <c r="A69" s="12"/>
      <c r="B69" s="9" t="s">
        <v>309</v>
      </c>
      <c r="C69" s="18">
        <v>3781</v>
      </c>
      <c r="D69" s="19">
        <f>C69/C70</f>
        <v>0.68236780364555139</v>
      </c>
      <c r="E69" s="60"/>
      <c r="F69" s="61"/>
      <c r="G69" s="61"/>
      <c r="H69" s="61"/>
      <c r="I69" s="61"/>
      <c r="J69" s="61"/>
      <c r="K69" s="61"/>
      <c r="L69" s="61"/>
      <c r="M69" s="61"/>
    </row>
    <row r="70" spans="1:13" ht="20.65" customHeight="1">
      <c r="A70" s="12"/>
      <c r="B70" s="9" t="s">
        <v>50</v>
      </c>
      <c r="C70" s="18">
        <f>SUM(C68:C69)</f>
        <v>5541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948</v>
      </c>
      <c r="D73" s="19">
        <f>C73/C76</f>
        <v>0.17458563535911603</v>
      </c>
      <c r="E73" s="60"/>
      <c r="F73" s="61"/>
      <c r="G73" s="61"/>
      <c r="H73" s="61"/>
      <c r="I73" s="61"/>
      <c r="J73" s="61"/>
      <c r="K73" s="61"/>
      <c r="L73" s="61"/>
      <c r="M73" s="61"/>
    </row>
    <row r="74" spans="1:13" ht="20.65" customHeight="1">
      <c r="A74" s="12"/>
      <c r="B74" s="9" t="s">
        <v>321</v>
      </c>
      <c r="C74" s="18">
        <v>1097</v>
      </c>
      <c r="D74" s="19">
        <f>C74/C76</f>
        <v>0.20202578268876611</v>
      </c>
      <c r="E74" s="60"/>
      <c r="F74" s="61"/>
      <c r="G74" s="61"/>
      <c r="H74" s="61"/>
      <c r="I74" s="61"/>
      <c r="J74" s="61"/>
      <c r="K74" s="61"/>
      <c r="L74" s="61"/>
      <c r="M74" s="61"/>
    </row>
    <row r="75" spans="1:13" ht="20.65" customHeight="1">
      <c r="A75" s="12"/>
      <c r="B75" s="9" t="s">
        <v>323</v>
      </c>
      <c r="C75" s="18">
        <v>3385</v>
      </c>
      <c r="D75" s="19">
        <f>C75/C76</f>
        <v>0.62338858195211788</v>
      </c>
      <c r="E75" s="60"/>
      <c r="F75" s="61"/>
      <c r="G75" s="61"/>
      <c r="H75" s="61"/>
      <c r="I75" s="61"/>
      <c r="J75" s="61"/>
      <c r="K75" s="61"/>
      <c r="L75" s="61"/>
      <c r="M75" s="61"/>
    </row>
    <row r="76" spans="1:13" ht="20.65" customHeight="1">
      <c r="A76" s="12"/>
      <c r="B76" s="9" t="s">
        <v>50</v>
      </c>
      <c r="C76" s="18">
        <f>SUM(C73:C75)</f>
        <v>5430</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1637</v>
      </c>
      <c r="D79" s="19">
        <f>C79/C82</f>
        <v>0.29258266309204645</v>
      </c>
      <c r="E79" s="60"/>
      <c r="F79" s="61"/>
      <c r="G79" s="61"/>
      <c r="H79" s="61"/>
      <c r="I79" s="61"/>
      <c r="J79" s="61"/>
      <c r="K79" s="61"/>
      <c r="L79" s="61"/>
      <c r="M79" s="61"/>
    </row>
    <row r="80" spans="1:13" ht="20.65" customHeight="1">
      <c r="A80" s="12"/>
      <c r="B80" s="9" t="s">
        <v>332</v>
      </c>
      <c r="C80" s="18">
        <v>676</v>
      </c>
      <c r="D80" s="19">
        <f>C80/C82</f>
        <v>0.12082216264521894</v>
      </c>
      <c r="E80" s="60"/>
      <c r="F80" s="61"/>
      <c r="G80" s="61"/>
      <c r="H80" s="61"/>
      <c r="I80" s="61"/>
      <c r="J80" s="61"/>
      <c r="K80" s="61"/>
      <c r="L80" s="61"/>
      <c r="M80" s="61"/>
    </row>
    <row r="81" spans="1:13" ht="20.65" customHeight="1">
      <c r="A81" s="12"/>
      <c r="B81" s="9" t="s">
        <v>333</v>
      </c>
      <c r="C81" s="18">
        <v>3282</v>
      </c>
      <c r="D81" s="19">
        <f>C81/C82</f>
        <v>0.58659517426273455</v>
      </c>
      <c r="E81" s="60"/>
      <c r="F81" s="61"/>
      <c r="G81" s="61"/>
      <c r="H81" s="61"/>
      <c r="I81" s="61"/>
      <c r="J81" s="61"/>
      <c r="K81" s="61"/>
      <c r="L81" s="61"/>
      <c r="M81" s="61"/>
    </row>
    <row r="82" spans="1:13" ht="20.65" customHeight="1">
      <c r="A82" s="12"/>
      <c r="B82" s="9" t="s">
        <v>50</v>
      </c>
      <c r="C82" s="18">
        <f>SUM(C79:C81)</f>
        <v>5595</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824</v>
      </c>
      <c r="D85" s="19">
        <f>C85/C89</f>
        <v>0.15353083659400038</v>
      </c>
      <c r="E85" s="60"/>
      <c r="F85" s="61"/>
      <c r="G85" s="61"/>
      <c r="H85" s="61"/>
      <c r="I85" s="61"/>
      <c r="J85" s="61"/>
      <c r="K85" s="61"/>
      <c r="L85" s="61"/>
      <c r="M85" s="61"/>
    </row>
    <row r="86" spans="1:13" ht="20.65" customHeight="1">
      <c r="A86" s="12"/>
      <c r="B86" s="9" t="s">
        <v>342</v>
      </c>
      <c r="C86" s="18">
        <v>1971</v>
      </c>
      <c r="D86" s="19">
        <f>C86/C89</f>
        <v>0.36724427054220232</v>
      </c>
      <c r="E86" s="60"/>
      <c r="F86" s="61"/>
      <c r="G86" s="61"/>
      <c r="H86" s="61"/>
      <c r="I86" s="61"/>
      <c r="J86" s="61"/>
      <c r="K86" s="61"/>
      <c r="L86" s="61"/>
      <c r="M86" s="61"/>
    </row>
    <row r="87" spans="1:13" ht="20.65" customHeight="1">
      <c r="A87" s="12"/>
      <c r="B87" s="9" t="s">
        <v>344</v>
      </c>
      <c r="C87" s="18">
        <v>999</v>
      </c>
      <c r="D87" s="19">
        <f>C87/C89</f>
        <v>0.18613750698714365</v>
      </c>
      <c r="E87" s="60"/>
      <c r="F87" s="61"/>
      <c r="G87" s="61"/>
      <c r="H87" s="61"/>
      <c r="I87" s="61"/>
      <c r="J87" s="61"/>
      <c r="K87" s="61"/>
      <c r="L87" s="61"/>
      <c r="M87" s="61"/>
    </row>
    <row r="88" spans="1:13" ht="20.65" customHeight="1">
      <c r="A88" s="12"/>
      <c r="B88" s="9" t="s">
        <v>346</v>
      </c>
      <c r="C88" s="18">
        <v>1573</v>
      </c>
      <c r="D88" s="19">
        <f>C88/C89</f>
        <v>0.29308738587665362</v>
      </c>
      <c r="E88" s="60"/>
      <c r="F88" s="61"/>
      <c r="G88" s="61"/>
      <c r="H88" s="61"/>
      <c r="I88" s="61"/>
      <c r="J88" s="61"/>
      <c r="K88" s="61"/>
      <c r="L88" s="61"/>
      <c r="M88" s="61"/>
    </row>
    <row r="89" spans="1:13" ht="20.65" customHeight="1">
      <c r="A89" s="12"/>
      <c r="B89" s="9" t="s">
        <v>50</v>
      </c>
      <c r="C89" s="18">
        <f>SUM(C85:C88)</f>
        <v>5367</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3157</v>
      </c>
      <c r="D92" s="19">
        <f>C92/C94</f>
        <v>0.61901960784313725</v>
      </c>
      <c r="E92" s="60"/>
      <c r="F92" s="61"/>
      <c r="G92" s="61"/>
      <c r="H92" s="61"/>
      <c r="I92" s="61"/>
      <c r="J92" s="61"/>
      <c r="K92" s="61"/>
      <c r="L92" s="61"/>
      <c r="M92" s="61"/>
    </row>
    <row r="93" spans="1:13" ht="20.65" customHeight="1">
      <c r="A93" s="12"/>
      <c r="B93" s="9" t="s">
        <v>355</v>
      </c>
      <c r="C93" s="18">
        <v>1943</v>
      </c>
      <c r="D93" s="19">
        <f>C93/C94</f>
        <v>0.38098039215686275</v>
      </c>
      <c r="E93" s="60"/>
      <c r="F93" s="61"/>
      <c r="G93" s="61"/>
      <c r="H93" s="61"/>
      <c r="I93" s="61"/>
      <c r="J93" s="61"/>
      <c r="K93" s="61"/>
      <c r="L93" s="61"/>
      <c r="M93" s="61"/>
    </row>
    <row r="94" spans="1:13" ht="20.65" customHeight="1">
      <c r="A94" s="12"/>
      <c r="B94" s="9" t="s">
        <v>50</v>
      </c>
      <c r="C94" s="18">
        <f>SUM(C92:C93)</f>
        <v>5100</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3581</v>
      </c>
      <c r="D97" s="19">
        <f>C97/C99</f>
        <v>0.71292056539916382</v>
      </c>
      <c r="E97" s="60"/>
      <c r="F97" s="61"/>
      <c r="G97" s="61"/>
      <c r="H97" s="61"/>
      <c r="I97" s="61"/>
      <c r="J97" s="61"/>
      <c r="K97" s="61"/>
      <c r="L97" s="61"/>
      <c r="M97" s="61"/>
    </row>
    <row r="98" spans="1:13" ht="20.65" customHeight="1">
      <c r="A98" s="12"/>
      <c r="B98" s="9" t="s">
        <v>364</v>
      </c>
      <c r="C98" s="18">
        <v>1442</v>
      </c>
      <c r="D98" s="19">
        <f>C98/C99</f>
        <v>0.28707943460083618</v>
      </c>
      <c r="E98" s="60"/>
      <c r="F98" s="61"/>
      <c r="G98" s="61"/>
      <c r="H98" s="61"/>
      <c r="I98" s="61"/>
      <c r="J98" s="61"/>
      <c r="K98" s="61"/>
      <c r="L98" s="61"/>
      <c r="M98" s="61"/>
    </row>
    <row r="99" spans="1:13" ht="20.65" customHeight="1">
      <c r="A99" s="12"/>
      <c r="B99" s="9" t="s">
        <v>50</v>
      </c>
      <c r="C99" s="18">
        <f>SUM(C97:C98)</f>
        <v>5023</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6"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45</v>
      </c>
      <c r="D4" s="19">
        <f>C4/C9</f>
        <v>0.11597938144329897</v>
      </c>
      <c r="E4" s="60"/>
    </row>
    <row r="5" spans="1:5" ht="20.65" customHeight="1">
      <c r="A5" s="12"/>
      <c r="B5" s="9" t="s">
        <v>37</v>
      </c>
      <c r="C5" s="18">
        <v>46</v>
      </c>
      <c r="D5" s="19">
        <f>C5/C9</f>
        <v>0.11855670103092783</v>
      </c>
      <c r="E5" s="60"/>
    </row>
    <row r="6" spans="1:5" ht="20.65" customHeight="1">
      <c r="A6" s="12"/>
      <c r="B6" s="9" t="s">
        <v>47</v>
      </c>
      <c r="C6" s="18">
        <v>4</v>
      </c>
      <c r="D6" s="19">
        <f>C6/C9</f>
        <v>1.0309278350515464E-2</v>
      </c>
      <c r="E6" s="60"/>
    </row>
    <row r="7" spans="1:5" ht="20.65" customHeight="1">
      <c r="A7" s="12"/>
      <c r="B7" s="9" t="s">
        <v>52</v>
      </c>
      <c r="C7" s="18">
        <v>285</v>
      </c>
      <c r="D7" s="19">
        <f>C7/C9</f>
        <v>0.73453608247422686</v>
      </c>
      <c r="E7" s="60"/>
    </row>
    <row r="8" spans="1:5" ht="20.65" customHeight="1">
      <c r="A8" s="12"/>
      <c r="B8" s="9" t="s">
        <v>55</v>
      </c>
      <c r="C8" s="18">
        <v>8</v>
      </c>
      <c r="D8" s="19">
        <f>C8/C9</f>
        <v>2.0618556701030927E-2</v>
      </c>
      <c r="E8" s="60"/>
    </row>
    <row r="9" spans="1:5" ht="20.65" customHeight="1">
      <c r="A9" s="12"/>
      <c r="B9" s="9" t="s">
        <v>50</v>
      </c>
      <c r="C9" s="18">
        <f>SUM(C4:C8)</f>
        <v>388</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147</v>
      </c>
      <c r="D12" s="19">
        <f>C12/C15</f>
        <v>0.39516129032258063</v>
      </c>
      <c r="E12" s="60"/>
    </row>
    <row r="13" spans="1:5" ht="32.65" customHeight="1">
      <c r="A13" s="12"/>
      <c r="B13" s="9" t="s">
        <v>85</v>
      </c>
      <c r="C13" s="18">
        <v>181</v>
      </c>
      <c r="D13" s="19">
        <f>C13/C15</f>
        <v>0.48655913978494625</v>
      </c>
      <c r="E13" s="60"/>
    </row>
    <row r="14" spans="1:5" ht="20.65" customHeight="1">
      <c r="A14" s="12"/>
      <c r="B14" s="9" t="s">
        <v>90</v>
      </c>
      <c r="C14" s="18">
        <v>44</v>
      </c>
      <c r="D14" s="19">
        <f>C14/C15</f>
        <v>0.11827956989247312</v>
      </c>
      <c r="E14" s="60"/>
    </row>
    <row r="15" spans="1:5" ht="20.65" customHeight="1">
      <c r="A15" s="12"/>
      <c r="B15" s="9" t="s">
        <v>50</v>
      </c>
      <c r="C15" s="18">
        <f>SUM(C12:C14)</f>
        <v>372</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67</v>
      </c>
      <c r="D18" s="19">
        <f>C18/C22</f>
        <v>0.17866666666666667</v>
      </c>
      <c r="E18" s="60"/>
    </row>
    <row r="19" spans="1:5" ht="20.65" customHeight="1">
      <c r="A19" s="12"/>
      <c r="B19" s="9" t="s">
        <v>114</v>
      </c>
      <c r="C19" s="18">
        <v>183</v>
      </c>
      <c r="D19" s="19">
        <f>C19/C22</f>
        <v>0.48799999999999999</v>
      </c>
      <c r="E19" s="60"/>
    </row>
    <row r="20" spans="1:5" ht="20.65" customHeight="1">
      <c r="A20" s="12"/>
      <c r="B20" s="9" t="s">
        <v>120</v>
      </c>
      <c r="C20" s="18">
        <v>72</v>
      </c>
      <c r="D20" s="19">
        <f>C20/C22</f>
        <v>0.192</v>
      </c>
      <c r="E20" s="60"/>
    </row>
    <row r="21" spans="1:5" ht="20.65" customHeight="1">
      <c r="A21" s="12"/>
      <c r="B21" s="9" t="s">
        <v>127</v>
      </c>
      <c r="C21" s="18">
        <v>53</v>
      </c>
      <c r="D21" s="19">
        <f>C21/C22</f>
        <v>0.14133333333333334</v>
      </c>
      <c r="E21" s="60"/>
    </row>
    <row r="22" spans="1:5" ht="20.65" customHeight="1">
      <c r="A22" s="12"/>
      <c r="B22" s="9" t="s">
        <v>50</v>
      </c>
      <c r="C22" s="18">
        <f>SUM(C18:C21)</f>
        <v>375</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208</v>
      </c>
      <c r="D25" s="19">
        <f>C25/C27</f>
        <v>0.59259259259259256</v>
      </c>
      <c r="E25" s="60"/>
    </row>
    <row r="26" spans="1:5" ht="20.65" customHeight="1">
      <c r="A26" s="12"/>
      <c r="B26" s="9" t="s">
        <v>148</v>
      </c>
      <c r="C26" s="18">
        <v>143</v>
      </c>
      <c r="D26" s="19">
        <f>C26/C27</f>
        <v>0.40740740740740738</v>
      </c>
      <c r="E26" s="60"/>
    </row>
    <row r="27" spans="1:5" ht="20.65" customHeight="1">
      <c r="A27" s="12"/>
      <c r="B27" s="9" t="s">
        <v>50</v>
      </c>
      <c r="C27" s="18">
        <f>SUM(C25:C26)</f>
        <v>351</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85</v>
      </c>
      <c r="D30" s="19">
        <f>C30/C33</f>
        <v>0.2639751552795031</v>
      </c>
      <c r="E30" s="60"/>
    </row>
    <row r="31" spans="1:5" ht="20.65" customHeight="1">
      <c r="A31" s="12"/>
      <c r="B31" s="9" t="s">
        <v>169</v>
      </c>
      <c r="C31" s="18">
        <v>169</v>
      </c>
      <c r="D31" s="19">
        <f>C31/C33</f>
        <v>0.52484472049689446</v>
      </c>
      <c r="E31" s="60"/>
    </row>
    <row r="32" spans="1:5" ht="32.65" customHeight="1">
      <c r="A32" s="12"/>
      <c r="B32" s="9" t="s">
        <v>176</v>
      </c>
      <c r="C32" s="18">
        <v>68</v>
      </c>
      <c r="D32" s="19">
        <f>C32/C33</f>
        <v>0.21118012422360249</v>
      </c>
      <c r="E32" s="60"/>
    </row>
    <row r="33" spans="1:5" ht="20.65" customHeight="1">
      <c r="A33" s="12"/>
      <c r="B33" s="9" t="s">
        <v>50</v>
      </c>
      <c r="C33" s="18">
        <f>SUM(C30:C32)</f>
        <v>322</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118</v>
      </c>
      <c r="D36" s="19">
        <f>C36/C38</f>
        <v>0.40273037542662116</v>
      </c>
      <c r="E36" s="60"/>
    </row>
    <row r="37" spans="1:5" ht="20.65" customHeight="1">
      <c r="A37" s="12"/>
      <c r="B37" s="9" t="s">
        <v>199</v>
      </c>
      <c r="C37" s="18">
        <v>175</v>
      </c>
      <c r="D37" s="19">
        <f>C37/C38</f>
        <v>0.59726962457337884</v>
      </c>
      <c r="E37" s="60"/>
    </row>
    <row r="38" spans="1:5" ht="20.65" customHeight="1">
      <c r="A38" s="12"/>
      <c r="B38" s="9" t="s">
        <v>50</v>
      </c>
      <c r="C38" s="18">
        <f>SUM(C36:C37)</f>
        <v>293</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183</v>
      </c>
      <c r="D41" s="19">
        <f>C41/C44</f>
        <v>0.62244897959183676</v>
      </c>
      <c r="E41" s="60"/>
    </row>
    <row r="42" spans="1:5" ht="20.65" customHeight="1">
      <c r="A42" s="12"/>
      <c r="B42" s="9" t="s">
        <v>220</v>
      </c>
      <c r="C42" s="18">
        <v>47</v>
      </c>
      <c r="D42" s="19">
        <f>C42/C44</f>
        <v>0.1598639455782313</v>
      </c>
      <c r="E42" s="60"/>
    </row>
    <row r="43" spans="1:5" ht="32.65" customHeight="1">
      <c r="A43" s="12"/>
      <c r="B43" s="9" t="s">
        <v>224</v>
      </c>
      <c r="C43" s="18">
        <v>64</v>
      </c>
      <c r="D43" s="19">
        <f>C43/C44</f>
        <v>0.21768707482993196</v>
      </c>
      <c r="E43" s="60"/>
    </row>
    <row r="44" spans="1:5" ht="20.65" customHeight="1">
      <c r="A44" s="12"/>
      <c r="B44" s="9" t="s">
        <v>50</v>
      </c>
      <c r="C44" s="18">
        <f>SUM(C41:C43)</f>
        <v>294</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170</v>
      </c>
      <c r="D47" s="19">
        <f>C47/C49</f>
        <v>0.59233449477351918</v>
      </c>
      <c r="E47" s="60"/>
    </row>
    <row r="48" spans="1:5" ht="32.65" customHeight="1">
      <c r="A48" s="12"/>
      <c r="B48" s="9" t="s">
        <v>241</v>
      </c>
      <c r="C48" s="18">
        <v>117</v>
      </c>
      <c r="D48" s="19">
        <f>C48/C49</f>
        <v>0.40766550522648082</v>
      </c>
      <c r="E48" s="60"/>
    </row>
    <row r="49" spans="1:5" ht="20.65" customHeight="1">
      <c r="A49" s="12"/>
      <c r="B49" s="9" t="s">
        <v>50</v>
      </c>
      <c r="C49" s="18">
        <f>SUM(C47:C48)</f>
        <v>287</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197</v>
      </c>
      <c r="D52" s="19">
        <f>C52/C54</f>
        <v>0.69366197183098588</v>
      </c>
      <c r="E52" s="60"/>
    </row>
    <row r="53" spans="1:5" ht="20.65" customHeight="1">
      <c r="A53" s="12"/>
      <c r="B53" s="9" t="s">
        <v>259</v>
      </c>
      <c r="C53" s="18">
        <v>87</v>
      </c>
      <c r="D53" s="19">
        <f>C53/C54</f>
        <v>0.30633802816901406</v>
      </c>
      <c r="E53" s="60"/>
    </row>
    <row r="54" spans="1:5" ht="20.65" customHeight="1">
      <c r="A54" s="12"/>
      <c r="B54" s="9" t="s">
        <v>50</v>
      </c>
      <c r="C54" s="18">
        <f>SUM(C52:C53)</f>
        <v>284</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140</v>
      </c>
      <c r="D57" s="19">
        <f>C57/C60</f>
        <v>0.50724637681159424</v>
      </c>
      <c r="E57" s="60"/>
    </row>
    <row r="58" spans="1:5" ht="20.65" customHeight="1">
      <c r="A58" s="12"/>
      <c r="B58" s="9" t="s">
        <v>274</v>
      </c>
      <c r="C58" s="18">
        <v>76</v>
      </c>
      <c r="D58" s="19">
        <f>C58/C60</f>
        <v>0.27536231884057971</v>
      </c>
      <c r="E58" s="60"/>
    </row>
    <row r="59" spans="1:5" ht="20.65" customHeight="1">
      <c r="A59" s="12"/>
      <c r="B59" s="9" t="s">
        <v>278</v>
      </c>
      <c r="C59" s="18">
        <v>60</v>
      </c>
      <c r="D59" s="19">
        <f>C59/C60</f>
        <v>0.21739130434782608</v>
      </c>
      <c r="E59" s="60"/>
    </row>
    <row r="60" spans="1:5" ht="20.65" customHeight="1">
      <c r="A60" s="12"/>
      <c r="B60" s="9" t="s">
        <v>50</v>
      </c>
      <c r="C60" s="18">
        <f>SUM(C57:C59)</f>
        <v>276</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103</v>
      </c>
      <c r="D63" s="19">
        <f>C63/C65</f>
        <v>0.35273972602739728</v>
      </c>
      <c r="E63" s="60"/>
    </row>
    <row r="64" spans="1:5" ht="20.65" customHeight="1">
      <c r="A64" s="12"/>
      <c r="B64" s="9" t="s">
        <v>295</v>
      </c>
      <c r="C64" s="18">
        <v>189</v>
      </c>
      <c r="D64" s="19">
        <f>C64/C65</f>
        <v>0.64726027397260277</v>
      </c>
      <c r="E64" s="60"/>
    </row>
    <row r="65" spans="1:5" ht="20.65" customHeight="1">
      <c r="A65" s="12"/>
      <c r="B65" s="9" t="s">
        <v>50</v>
      </c>
      <c r="C65" s="18">
        <f>SUM(C63:C64)</f>
        <v>292</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107</v>
      </c>
      <c r="D68" s="19">
        <f>C68/C70</f>
        <v>0.33542319749216298</v>
      </c>
      <c r="E68" s="60"/>
    </row>
    <row r="69" spans="1:5" ht="20.65" customHeight="1">
      <c r="A69" s="12"/>
      <c r="B69" s="9" t="s">
        <v>309</v>
      </c>
      <c r="C69" s="18">
        <v>212</v>
      </c>
      <c r="D69" s="19">
        <f>C69/C70</f>
        <v>0.66457680250783702</v>
      </c>
      <c r="E69" s="60"/>
    </row>
    <row r="70" spans="1:5" ht="20.65" customHeight="1">
      <c r="A70" s="12"/>
      <c r="B70" s="9" t="s">
        <v>50</v>
      </c>
      <c r="C70" s="18">
        <f>SUM(C68:C69)</f>
        <v>319</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42</v>
      </c>
      <c r="D73" s="19">
        <f>C73/C76</f>
        <v>0.13166144200626959</v>
      </c>
      <c r="E73" s="60"/>
    </row>
    <row r="74" spans="1:5" ht="20.65" customHeight="1">
      <c r="A74" s="12"/>
      <c r="B74" s="9" t="s">
        <v>321</v>
      </c>
      <c r="C74" s="18">
        <v>44</v>
      </c>
      <c r="D74" s="19">
        <f>C74/C76</f>
        <v>0.13793103448275862</v>
      </c>
      <c r="E74" s="60"/>
    </row>
    <row r="75" spans="1:5" ht="20.65" customHeight="1">
      <c r="A75" s="12"/>
      <c r="B75" s="9" t="s">
        <v>323</v>
      </c>
      <c r="C75" s="18">
        <v>233</v>
      </c>
      <c r="D75" s="19">
        <f>C75/C76</f>
        <v>0.73040752351097182</v>
      </c>
      <c r="E75" s="60"/>
    </row>
    <row r="76" spans="1:5" ht="20.65" customHeight="1">
      <c r="A76" s="12"/>
      <c r="B76" s="9" t="s">
        <v>50</v>
      </c>
      <c r="C76" s="18">
        <f>SUM(C73:C75)</f>
        <v>319</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73</v>
      </c>
      <c r="D79" s="19">
        <f>C79/C82</f>
        <v>0.22121212121212122</v>
      </c>
      <c r="E79" s="60"/>
    </row>
    <row r="80" spans="1:5" ht="20.65" customHeight="1">
      <c r="A80" s="12"/>
      <c r="B80" s="9" t="s">
        <v>332</v>
      </c>
      <c r="C80" s="18">
        <v>30</v>
      </c>
      <c r="D80" s="19">
        <f>C80/C82</f>
        <v>9.0909090909090912E-2</v>
      </c>
      <c r="E80" s="60"/>
    </row>
    <row r="81" spans="1:5" ht="20.65" customHeight="1">
      <c r="A81" s="12"/>
      <c r="B81" s="9" t="s">
        <v>333</v>
      </c>
      <c r="C81" s="18">
        <v>227</v>
      </c>
      <c r="D81" s="19">
        <f>C81/C82</f>
        <v>0.68787878787878787</v>
      </c>
      <c r="E81" s="60"/>
    </row>
    <row r="82" spans="1:5" ht="20.65" customHeight="1">
      <c r="A82" s="12"/>
      <c r="B82" s="9" t="s">
        <v>50</v>
      </c>
      <c r="C82" s="18">
        <f>SUM(C79:C81)</f>
        <v>330</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59</v>
      </c>
      <c r="D85" s="19">
        <f>C85/C89</f>
        <v>0.18971061093247588</v>
      </c>
      <c r="E85" s="60"/>
    </row>
    <row r="86" spans="1:5" ht="20.65" customHeight="1">
      <c r="A86" s="12"/>
      <c r="B86" s="9" t="s">
        <v>342</v>
      </c>
      <c r="C86" s="18">
        <v>94</v>
      </c>
      <c r="D86" s="19">
        <f>C86/C89</f>
        <v>0.30225080385852088</v>
      </c>
      <c r="E86" s="60"/>
    </row>
    <row r="87" spans="1:5" ht="20.65" customHeight="1">
      <c r="A87" s="12"/>
      <c r="B87" s="9" t="s">
        <v>344</v>
      </c>
      <c r="C87" s="18">
        <v>56</v>
      </c>
      <c r="D87" s="19">
        <f>C87/C89</f>
        <v>0.18006430868167203</v>
      </c>
      <c r="E87" s="60"/>
    </row>
    <row r="88" spans="1:5" ht="20.65" customHeight="1">
      <c r="A88" s="12"/>
      <c r="B88" s="9" t="s">
        <v>346</v>
      </c>
      <c r="C88" s="18">
        <v>102</v>
      </c>
      <c r="D88" s="19">
        <f>C88/C89</f>
        <v>0.32797427652733119</v>
      </c>
      <c r="E88" s="60"/>
    </row>
    <row r="89" spans="1:5" ht="20.65" customHeight="1">
      <c r="A89" s="12"/>
      <c r="B89" s="9" t="s">
        <v>50</v>
      </c>
      <c r="C89" s="18">
        <f>SUM(C85:C88)</f>
        <v>311</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185</v>
      </c>
      <c r="D92" s="19">
        <f>C92/C94</f>
        <v>0.60064935064935066</v>
      </c>
      <c r="E92" s="60"/>
    </row>
    <row r="93" spans="1:5" ht="20.65" customHeight="1">
      <c r="A93" s="12"/>
      <c r="B93" s="9" t="s">
        <v>355</v>
      </c>
      <c r="C93" s="18">
        <v>123</v>
      </c>
      <c r="D93" s="19">
        <f>C93/C94</f>
        <v>0.39935064935064934</v>
      </c>
      <c r="E93" s="60"/>
    </row>
    <row r="94" spans="1:5" ht="20.65" customHeight="1">
      <c r="A94" s="12"/>
      <c r="B94" s="9" t="s">
        <v>50</v>
      </c>
      <c r="C94" s="18">
        <f>SUM(C92:C93)</f>
        <v>308</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203</v>
      </c>
      <c r="D97" s="19">
        <f>C97/C99</f>
        <v>0.74358974358974361</v>
      </c>
      <c r="E97" s="60"/>
    </row>
    <row r="98" spans="1:5" ht="20.65" customHeight="1">
      <c r="A98" s="12"/>
      <c r="B98" s="9" t="s">
        <v>364</v>
      </c>
      <c r="C98" s="18">
        <v>70</v>
      </c>
      <c r="D98" s="19">
        <f>C98/C99</f>
        <v>0.25641025641025639</v>
      </c>
      <c r="E98" s="60"/>
    </row>
    <row r="99" spans="1:5" ht="20.65" customHeight="1">
      <c r="A99" s="12"/>
      <c r="B99" s="9" t="s">
        <v>50</v>
      </c>
      <c r="C99" s="18">
        <f>SUM(C97:C98)</f>
        <v>273</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7"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76</v>
      </c>
      <c r="G3" s="9" t="s">
        <v>16</v>
      </c>
      <c r="H3" s="9" t="s">
        <v>17</v>
      </c>
      <c r="I3" s="56"/>
      <c r="J3" s="9" t="s">
        <v>567</v>
      </c>
      <c r="K3" s="9" t="s">
        <v>16</v>
      </c>
      <c r="L3" s="9" t="s">
        <v>17</v>
      </c>
      <c r="M3" s="56"/>
      <c r="N3" s="9" t="s">
        <v>269</v>
      </c>
      <c r="O3" s="9" t="s">
        <v>16</v>
      </c>
      <c r="P3" s="9" t="s">
        <v>17</v>
      </c>
      <c r="Q3" s="57"/>
    </row>
    <row r="4" spans="1:17" ht="20.65" customHeight="1">
      <c r="A4" s="12"/>
      <c r="B4" s="9" t="s">
        <v>27</v>
      </c>
      <c r="C4" s="18">
        <v>4426</v>
      </c>
      <c r="D4" s="19">
        <f>C4/C9</f>
        <v>0.36024743610613708</v>
      </c>
      <c r="E4" s="59"/>
      <c r="F4" s="9" t="s">
        <v>82</v>
      </c>
      <c r="G4" s="18">
        <v>8605</v>
      </c>
      <c r="H4" s="19">
        <f>G4/G6</f>
        <v>0.75436135706145346</v>
      </c>
      <c r="I4" s="59"/>
      <c r="J4" s="9" t="s">
        <v>751</v>
      </c>
      <c r="K4" s="18">
        <v>1027</v>
      </c>
      <c r="L4" s="19">
        <f>K4/K6</f>
        <v>0.40306122448979592</v>
      </c>
      <c r="M4" s="59"/>
      <c r="N4" s="9" t="s">
        <v>273</v>
      </c>
      <c r="O4" s="18">
        <v>3005</v>
      </c>
      <c r="P4" s="19">
        <f>O4/O6</f>
        <v>0.3251108947311479</v>
      </c>
      <c r="Q4" s="60"/>
    </row>
    <row r="5" spans="1:17" ht="20.65" customHeight="1">
      <c r="A5" s="12"/>
      <c r="B5" s="9" t="s">
        <v>37</v>
      </c>
      <c r="C5" s="18">
        <v>1596</v>
      </c>
      <c r="D5" s="19">
        <f>C5/C9</f>
        <v>0.12990395572195995</v>
      </c>
      <c r="E5" s="59"/>
      <c r="F5" s="9" t="s">
        <v>86</v>
      </c>
      <c r="G5" s="18">
        <v>2802</v>
      </c>
      <c r="H5" s="19">
        <f>G5/G6</f>
        <v>0.24563864293854651</v>
      </c>
      <c r="I5" s="59"/>
      <c r="J5" s="9" t="s">
        <v>752</v>
      </c>
      <c r="K5" s="18">
        <v>1521</v>
      </c>
      <c r="L5" s="19">
        <f>K5/K6</f>
        <v>0.59693877551020413</v>
      </c>
      <c r="M5" s="59"/>
      <c r="N5" s="9" t="s">
        <v>277</v>
      </c>
      <c r="O5" s="18">
        <v>6238</v>
      </c>
      <c r="P5" s="19">
        <f>O5/O6</f>
        <v>0.67488910526885215</v>
      </c>
      <c r="Q5" s="60"/>
    </row>
    <row r="6" spans="1:17" ht="20.65" customHeight="1">
      <c r="A6" s="12"/>
      <c r="B6" s="9" t="s">
        <v>47</v>
      </c>
      <c r="C6" s="18">
        <v>101</v>
      </c>
      <c r="D6" s="19">
        <f>C6/C9</f>
        <v>8.2207390525801723E-3</v>
      </c>
      <c r="E6" s="59"/>
      <c r="F6" s="9" t="s">
        <v>50</v>
      </c>
      <c r="G6" s="18">
        <f>SUM(G4:G5)</f>
        <v>11407</v>
      </c>
      <c r="H6" s="19">
        <f>SUM(H4:H5)</f>
        <v>1</v>
      </c>
      <c r="I6" s="59"/>
      <c r="J6" s="9" t="s">
        <v>50</v>
      </c>
      <c r="K6" s="18">
        <f>SUM(K4:K5)</f>
        <v>2548</v>
      </c>
      <c r="L6" s="19">
        <f>SUM(L4:L5)</f>
        <v>1</v>
      </c>
      <c r="M6" s="59"/>
      <c r="N6" s="9" t="s">
        <v>50</v>
      </c>
      <c r="O6" s="18">
        <f>SUM(O4:O5)</f>
        <v>9243</v>
      </c>
      <c r="P6" s="19">
        <f>SUM(P4:P5)</f>
        <v>1</v>
      </c>
      <c r="Q6" s="60"/>
    </row>
    <row r="7" spans="1:17" ht="20.65" customHeight="1">
      <c r="A7" s="12"/>
      <c r="B7" s="9" t="s">
        <v>52</v>
      </c>
      <c r="C7" s="18">
        <v>6085</v>
      </c>
      <c r="D7" s="19">
        <f>C7/C9</f>
        <v>0.49527917955396389</v>
      </c>
      <c r="E7" s="60"/>
      <c r="F7" s="63"/>
      <c r="G7" s="63"/>
      <c r="H7" s="63"/>
      <c r="I7" s="61"/>
      <c r="J7" s="63"/>
      <c r="K7" s="63"/>
      <c r="L7" s="63"/>
      <c r="M7" s="61"/>
      <c r="N7" s="63"/>
      <c r="O7" s="63"/>
      <c r="P7" s="63"/>
      <c r="Q7" s="61"/>
    </row>
    <row r="8" spans="1:17" ht="32.65" customHeight="1">
      <c r="A8" s="12"/>
      <c r="B8" s="9" t="s">
        <v>55</v>
      </c>
      <c r="C8" s="18">
        <v>78</v>
      </c>
      <c r="D8" s="19">
        <f>C8/C9</f>
        <v>6.3486895653589448E-3</v>
      </c>
      <c r="E8" s="59"/>
      <c r="F8" s="9" t="s">
        <v>138</v>
      </c>
      <c r="G8" s="9" t="s">
        <v>16</v>
      </c>
      <c r="H8" s="9" t="s">
        <v>17</v>
      </c>
      <c r="I8" s="59"/>
      <c r="J8" s="9" t="s">
        <v>542</v>
      </c>
      <c r="K8" s="9" t="s">
        <v>16</v>
      </c>
      <c r="L8" s="9" t="s">
        <v>17</v>
      </c>
      <c r="M8" s="59"/>
      <c r="N8" s="9" t="s">
        <v>753</v>
      </c>
      <c r="O8" s="9" t="s">
        <v>16</v>
      </c>
      <c r="P8" s="9" t="s">
        <v>17</v>
      </c>
      <c r="Q8" s="60"/>
    </row>
    <row r="9" spans="1:17" ht="32.65" customHeight="1">
      <c r="A9" s="12"/>
      <c r="B9" s="9" t="s">
        <v>50</v>
      </c>
      <c r="C9" s="18">
        <f>SUM(C4:C8)</f>
        <v>12286</v>
      </c>
      <c r="D9" s="19">
        <f>SUM(D4:D8)</f>
        <v>1</v>
      </c>
      <c r="E9" s="59"/>
      <c r="F9" s="9" t="s">
        <v>143</v>
      </c>
      <c r="G9" s="18">
        <v>1435</v>
      </c>
      <c r="H9" s="19">
        <f>G9/G11</f>
        <v>0.17536355859709152</v>
      </c>
      <c r="I9" s="59"/>
      <c r="J9" s="9" t="s">
        <v>754</v>
      </c>
      <c r="K9" s="18">
        <v>6053</v>
      </c>
      <c r="L9" s="19">
        <f>K9/K11</f>
        <v>0.48645824961825929</v>
      </c>
      <c r="M9" s="59"/>
      <c r="N9" s="9" t="s">
        <v>755</v>
      </c>
      <c r="O9" s="18">
        <v>6517</v>
      </c>
      <c r="P9" s="19">
        <f>O9/O11</f>
        <v>0.64659192380196451</v>
      </c>
      <c r="Q9" s="60"/>
    </row>
    <row r="10" spans="1:17" ht="20.65" customHeight="1">
      <c r="A10" s="49"/>
      <c r="B10" s="62"/>
      <c r="C10" s="63"/>
      <c r="D10" s="63"/>
      <c r="E10" s="64"/>
      <c r="F10" s="9" t="s">
        <v>149</v>
      </c>
      <c r="G10" s="18">
        <v>6748</v>
      </c>
      <c r="H10" s="19">
        <f>G10/G11</f>
        <v>0.82463644140290848</v>
      </c>
      <c r="I10" s="59"/>
      <c r="J10" s="9" t="s">
        <v>756</v>
      </c>
      <c r="K10" s="18">
        <v>6390</v>
      </c>
      <c r="L10" s="19">
        <f>K10/K11</f>
        <v>0.51354175038174077</v>
      </c>
      <c r="M10" s="59"/>
      <c r="N10" s="9" t="s">
        <v>757</v>
      </c>
      <c r="O10" s="18">
        <v>3562</v>
      </c>
      <c r="P10" s="19">
        <f>O10/O11</f>
        <v>0.35340807619803549</v>
      </c>
      <c r="Q10" s="60"/>
    </row>
    <row r="11" spans="1:17" ht="20.65" customHeight="1">
      <c r="A11" s="12"/>
      <c r="B11" s="9" t="s">
        <v>75</v>
      </c>
      <c r="C11" s="9" t="s">
        <v>16</v>
      </c>
      <c r="D11" s="9" t="s">
        <v>17</v>
      </c>
      <c r="E11" s="59"/>
      <c r="F11" s="9" t="s">
        <v>50</v>
      </c>
      <c r="G11" s="18">
        <f>SUM(G9:G10)</f>
        <v>8183</v>
      </c>
      <c r="H11" s="19">
        <f>SUM(H9:H10)</f>
        <v>1</v>
      </c>
      <c r="I11" s="59"/>
      <c r="J11" s="9" t="s">
        <v>50</v>
      </c>
      <c r="K11" s="18">
        <f>SUM(K9:K10)</f>
        <v>12443</v>
      </c>
      <c r="L11" s="19">
        <f>SUM(L9:L10)</f>
        <v>1</v>
      </c>
      <c r="M11" s="59"/>
      <c r="N11" s="9" t="s">
        <v>50</v>
      </c>
      <c r="O11" s="18">
        <f>SUM(O9:O10)</f>
        <v>10079</v>
      </c>
      <c r="P11" s="19">
        <f>SUM(P9:P10)</f>
        <v>1</v>
      </c>
      <c r="Q11" s="60"/>
    </row>
    <row r="12" spans="1:17" ht="20.65" customHeight="1">
      <c r="A12" s="12"/>
      <c r="B12" s="9" t="s">
        <v>81</v>
      </c>
      <c r="C12" s="18">
        <v>5710</v>
      </c>
      <c r="D12" s="19">
        <f>C12/C15</f>
        <v>0.51050514081358966</v>
      </c>
      <c r="E12" s="60"/>
      <c r="F12" s="63"/>
      <c r="G12" s="63"/>
      <c r="H12" s="63"/>
      <c r="I12" s="61"/>
      <c r="J12" s="63"/>
      <c r="K12" s="63"/>
      <c r="L12" s="63"/>
      <c r="M12" s="61"/>
      <c r="N12" s="63"/>
      <c r="O12" s="63"/>
      <c r="P12" s="63"/>
      <c r="Q12" s="61"/>
    </row>
    <row r="13" spans="1:17" ht="32.65" customHeight="1">
      <c r="A13" s="12"/>
      <c r="B13" s="9" t="s">
        <v>85</v>
      </c>
      <c r="C13" s="18">
        <v>3922</v>
      </c>
      <c r="D13" s="19">
        <f>C13/C15</f>
        <v>0.35064818953956189</v>
      </c>
      <c r="E13" s="59"/>
      <c r="F13" s="9" t="s">
        <v>159</v>
      </c>
      <c r="G13" s="9" t="s">
        <v>16</v>
      </c>
      <c r="H13" s="9" t="s">
        <v>17</v>
      </c>
      <c r="I13" s="59"/>
      <c r="J13" s="9" t="s">
        <v>691</v>
      </c>
      <c r="K13" s="9" t="s">
        <v>16</v>
      </c>
      <c r="L13" s="9" t="s">
        <v>17</v>
      </c>
      <c r="M13" s="59"/>
      <c r="N13" s="9" t="s">
        <v>758</v>
      </c>
      <c r="O13" s="9" t="s">
        <v>16</v>
      </c>
      <c r="P13" s="9" t="s">
        <v>17</v>
      </c>
      <c r="Q13" s="60"/>
    </row>
    <row r="14" spans="1:17" ht="32.65" customHeight="1">
      <c r="A14" s="12"/>
      <c r="B14" s="9" t="s">
        <v>90</v>
      </c>
      <c r="C14" s="18">
        <v>1553</v>
      </c>
      <c r="D14" s="19">
        <f>C14/C15</f>
        <v>0.13884666964684847</v>
      </c>
      <c r="E14" s="59"/>
      <c r="F14" s="9" t="s">
        <v>164</v>
      </c>
      <c r="G14" s="43">
        <v>165</v>
      </c>
      <c r="H14" s="19">
        <f>G14/G16</f>
        <v>0.28448275862068967</v>
      </c>
      <c r="I14" s="59"/>
      <c r="J14" s="9" t="s">
        <v>759</v>
      </c>
      <c r="K14" s="43">
        <v>749</v>
      </c>
      <c r="L14" s="19">
        <f>K14/K17</f>
        <v>0.31953924914675769</v>
      </c>
      <c r="M14" s="59"/>
      <c r="N14" s="9" t="s">
        <v>755</v>
      </c>
      <c r="O14" s="18">
        <v>958</v>
      </c>
      <c r="P14" s="19">
        <f>O14/O16</f>
        <v>0.35920509936257966</v>
      </c>
      <c r="Q14" s="60"/>
    </row>
    <row r="15" spans="1:17" ht="20.65" customHeight="1">
      <c r="A15" s="12"/>
      <c r="B15" s="9" t="s">
        <v>50</v>
      </c>
      <c r="C15" s="18">
        <f>SUM(C12:C14)</f>
        <v>11185</v>
      </c>
      <c r="D15" s="19">
        <f>SUM(D12:D14)</f>
        <v>1</v>
      </c>
      <c r="E15" s="59"/>
      <c r="F15" s="9" t="s">
        <v>170</v>
      </c>
      <c r="G15" s="43">
        <v>415</v>
      </c>
      <c r="H15" s="19">
        <f>G15/G16</f>
        <v>0.71551724137931039</v>
      </c>
      <c r="I15" s="59"/>
      <c r="J15" s="9" t="s">
        <v>760</v>
      </c>
      <c r="K15" s="43">
        <v>846</v>
      </c>
      <c r="L15" s="19">
        <f>K15/K17</f>
        <v>0.36092150170648463</v>
      </c>
      <c r="M15" s="59"/>
      <c r="N15" s="9" t="s">
        <v>757</v>
      </c>
      <c r="O15" s="18">
        <v>1709</v>
      </c>
      <c r="P15" s="19">
        <f>O15/O16</f>
        <v>0.64079490063742028</v>
      </c>
      <c r="Q15" s="60"/>
    </row>
    <row r="16" spans="1:17" ht="20.65" customHeight="1">
      <c r="A16" s="49"/>
      <c r="B16" s="62"/>
      <c r="C16" s="63"/>
      <c r="D16" s="63"/>
      <c r="E16" s="64"/>
      <c r="F16" s="9" t="s">
        <v>50</v>
      </c>
      <c r="G16" s="18">
        <f>SUM(G14:G15)</f>
        <v>580</v>
      </c>
      <c r="H16" s="19">
        <f>SUM(H14:H15)</f>
        <v>1</v>
      </c>
      <c r="I16" s="59"/>
      <c r="J16" s="9" t="s">
        <v>761</v>
      </c>
      <c r="K16" s="43">
        <v>749</v>
      </c>
      <c r="L16" s="19">
        <f>K16/K17</f>
        <v>0.31953924914675769</v>
      </c>
      <c r="M16" s="59"/>
      <c r="N16" s="9" t="s">
        <v>50</v>
      </c>
      <c r="O16" s="18">
        <f>SUM(O14:O15)</f>
        <v>2667</v>
      </c>
      <c r="P16" s="19">
        <f>SUM(P14:P15)</f>
        <v>1</v>
      </c>
      <c r="Q16" s="60"/>
    </row>
    <row r="17" spans="1:17" ht="20.65" customHeight="1">
      <c r="A17" s="12"/>
      <c r="B17" s="9" t="s">
        <v>108</v>
      </c>
      <c r="C17" s="9" t="s">
        <v>16</v>
      </c>
      <c r="D17" s="9" t="s">
        <v>17</v>
      </c>
      <c r="E17" s="60"/>
      <c r="F17" s="63"/>
      <c r="G17" s="63"/>
      <c r="H17" s="63"/>
      <c r="I17" s="64"/>
      <c r="J17" s="9" t="s">
        <v>50</v>
      </c>
      <c r="K17" s="18">
        <f>SUM(K14:K16)</f>
        <v>2344</v>
      </c>
      <c r="L17" s="19">
        <f>SUM(L14:L16)</f>
        <v>1</v>
      </c>
      <c r="M17" s="60"/>
      <c r="N17" s="63"/>
      <c r="O17" s="63"/>
      <c r="P17" s="63"/>
      <c r="Q17" s="61"/>
    </row>
    <row r="18" spans="1:17" ht="20.65" customHeight="1">
      <c r="A18" s="12"/>
      <c r="B18" s="9" t="s">
        <v>111</v>
      </c>
      <c r="C18" s="18">
        <v>1630</v>
      </c>
      <c r="D18" s="19">
        <f>C18/C22</f>
        <v>0.15208061205448778</v>
      </c>
      <c r="E18" s="59"/>
      <c r="F18" s="9" t="s">
        <v>264</v>
      </c>
      <c r="G18" s="9" t="s">
        <v>16</v>
      </c>
      <c r="H18" s="9" t="s">
        <v>17</v>
      </c>
      <c r="I18" s="60"/>
      <c r="J18" s="63"/>
      <c r="K18" s="63"/>
      <c r="L18" s="63"/>
      <c r="M18" s="64"/>
      <c r="N18" s="9" t="s">
        <v>762</v>
      </c>
      <c r="O18" s="9" t="s">
        <v>16</v>
      </c>
      <c r="P18" s="9" t="s">
        <v>17</v>
      </c>
      <c r="Q18" s="60"/>
    </row>
    <row r="19" spans="1:17" ht="20.65" customHeight="1">
      <c r="A19" s="12"/>
      <c r="B19" s="9" t="s">
        <v>114</v>
      </c>
      <c r="C19" s="18">
        <v>2343</v>
      </c>
      <c r="D19" s="19">
        <f>C19/C22</f>
        <v>0.21860421720470238</v>
      </c>
      <c r="E19" s="59"/>
      <c r="F19" s="9" t="s">
        <v>268</v>
      </c>
      <c r="G19" s="43">
        <v>79</v>
      </c>
      <c r="H19" s="19">
        <f>G19/G21</f>
        <v>0.34051724137931033</v>
      </c>
      <c r="I19" s="59"/>
      <c r="J19" s="9" t="s">
        <v>746</v>
      </c>
      <c r="K19" s="9" t="s">
        <v>16</v>
      </c>
      <c r="L19" s="9" t="s">
        <v>17</v>
      </c>
      <c r="M19" s="59"/>
      <c r="N19" s="9" t="s">
        <v>763</v>
      </c>
      <c r="O19" s="18">
        <v>1549</v>
      </c>
      <c r="P19" s="19">
        <f>O19/O21</f>
        <v>0.59783867232728671</v>
      </c>
      <c r="Q19" s="60"/>
    </row>
    <row r="20" spans="1:17" ht="20.65" customHeight="1">
      <c r="A20" s="12"/>
      <c r="B20" s="9" t="s">
        <v>120</v>
      </c>
      <c r="C20" s="18">
        <v>4861</v>
      </c>
      <c r="D20" s="19">
        <f>C20/C22</f>
        <v>0.45353610748273931</v>
      </c>
      <c r="E20" s="59"/>
      <c r="F20" s="9" t="s">
        <v>272</v>
      </c>
      <c r="G20" s="18">
        <v>153</v>
      </c>
      <c r="H20" s="19">
        <f>G20/G21</f>
        <v>0.65948275862068961</v>
      </c>
      <c r="I20" s="59"/>
      <c r="J20" s="9" t="s">
        <v>764</v>
      </c>
      <c r="K20" s="43">
        <v>888</v>
      </c>
      <c r="L20" s="19">
        <f>K20/K23</f>
        <v>0.42960812772133528</v>
      </c>
      <c r="M20" s="59"/>
      <c r="N20" s="9" t="s">
        <v>765</v>
      </c>
      <c r="O20" s="18">
        <v>1042</v>
      </c>
      <c r="P20" s="19">
        <f>O20/O21</f>
        <v>0.40216132767271323</v>
      </c>
      <c r="Q20" s="60"/>
    </row>
    <row r="21" spans="1:17" ht="20.65" customHeight="1">
      <c r="A21" s="12"/>
      <c r="B21" s="9" t="s">
        <v>127</v>
      </c>
      <c r="C21" s="18">
        <v>1884</v>
      </c>
      <c r="D21" s="19">
        <f>C21/C22</f>
        <v>0.17577906325807052</v>
      </c>
      <c r="E21" s="59"/>
      <c r="F21" s="9" t="s">
        <v>50</v>
      </c>
      <c r="G21" s="18">
        <f>SUM(G19:G20)</f>
        <v>232</v>
      </c>
      <c r="H21" s="19">
        <f>SUM(H19:H20)</f>
        <v>1</v>
      </c>
      <c r="I21" s="59"/>
      <c r="J21" s="9" t="s">
        <v>766</v>
      </c>
      <c r="K21" s="43">
        <v>561</v>
      </c>
      <c r="L21" s="19">
        <f>K21/K23</f>
        <v>0.27140783744557329</v>
      </c>
      <c r="M21" s="59"/>
      <c r="N21" s="9" t="s">
        <v>50</v>
      </c>
      <c r="O21" s="18">
        <f>SUM(O19:O20)</f>
        <v>2591</v>
      </c>
      <c r="P21" s="19">
        <f>SUM(P19:P20)</f>
        <v>1</v>
      </c>
      <c r="Q21" s="60"/>
    </row>
    <row r="22" spans="1:17" ht="20.65" customHeight="1">
      <c r="A22" s="12"/>
      <c r="B22" s="9" t="s">
        <v>50</v>
      </c>
      <c r="C22" s="18">
        <f>SUM(C18:C21)</f>
        <v>10718</v>
      </c>
      <c r="D22" s="19">
        <f>SUM(D18:D21)</f>
        <v>1</v>
      </c>
      <c r="E22" s="60"/>
      <c r="F22" s="63"/>
      <c r="G22" s="63"/>
      <c r="H22" s="63"/>
      <c r="I22" s="64"/>
      <c r="J22" s="9" t="s">
        <v>767</v>
      </c>
      <c r="K22" s="43">
        <v>618</v>
      </c>
      <c r="L22" s="19">
        <f>K22/K23</f>
        <v>0.29898403483309144</v>
      </c>
      <c r="M22" s="60"/>
      <c r="N22" s="65"/>
      <c r="O22" s="65"/>
      <c r="P22" s="65"/>
      <c r="Q22" s="61"/>
    </row>
    <row r="23" spans="1:17" ht="20.65" customHeight="1">
      <c r="A23" s="49"/>
      <c r="B23" s="62"/>
      <c r="C23" s="63"/>
      <c r="D23" s="63"/>
      <c r="E23" s="64"/>
      <c r="F23" s="9" t="s">
        <v>281</v>
      </c>
      <c r="G23" s="9" t="s">
        <v>16</v>
      </c>
      <c r="H23" s="9" t="s">
        <v>17</v>
      </c>
      <c r="I23" s="59"/>
      <c r="J23" s="9" t="s">
        <v>50</v>
      </c>
      <c r="K23" s="18">
        <f>SUM(K20:K22)</f>
        <v>2067</v>
      </c>
      <c r="L23" s="19">
        <f>SUM(L20:L22)</f>
        <v>1</v>
      </c>
      <c r="M23" s="60"/>
      <c r="N23" s="61"/>
      <c r="O23" s="61"/>
      <c r="P23" s="61"/>
      <c r="Q23" s="61"/>
    </row>
    <row r="24" spans="1:17" ht="20.65" customHeight="1">
      <c r="A24" s="12"/>
      <c r="B24" s="9" t="s">
        <v>137</v>
      </c>
      <c r="C24" s="9" t="s">
        <v>16</v>
      </c>
      <c r="D24" s="9" t="s">
        <v>17</v>
      </c>
      <c r="E24" s="59"/>
      <c r="F24" s="9" t="s">
        <v>283</v>
      </c>
      <c r="G24" s="18">
        <v>417</v>
      </c>
      <c r="H24" s="19">
        <f>G24/G26</f>
        <v>0.8257425742574257</v>
      </c>
      <c r="I24" s="60"/>
      <c r="J24" s="65"/>
      <c r="K24" s="65"/>
      <c r="L24" s="65"/>
      <c r="M24" s="61"/>
      <c r="N24" s="61"/>
      <c r="O24" s="61"/>
      <c r="P24" s="61"/>
      <c r="Q24" s="61"/>
    </row>
    <row r="25" spans="1:17" ht="20.65" customHeight="1">
      <c r="A25" s="12"/>
      <c r="B25" s="9" t="s">
        <v>142</v>
      </c>
      <c r="C25" s="18">
        <v>6131</v>
      </c>
      <c r="D25" s="19">
        <f>C25/C27</f>
        <v>0.61199840287482532</v>
      </c>
      <c r="E25" s="59"/>
      <c r="F25" s="9" t="s">
        <v>288</v>
      </c>
      <c r="G25" s="18">
        <v>88</v>
      </c>
      <c r="H25" s="19">
        <f>G25/G26</f>
        <v>0.17425742574257425</v>
      </c>
      <c r="I25" s="60"/>
      <c r="J25" s="61"/>
      <c r="K25" s="61"/>
      <c r="L25" s="61"/>
      <c r="M25" s="61"/>
      <c r="N25" s="61"/>
      <c r="O25" s="61"/>
      <c r="P25" s="61"/>
      <c r="Q25" s="61"/>
    </row>
    <row r="26" spans="1:17" ht="20.65" customHeight="1">
      <c r="A26" s="12"/>
      <c r="B26" s="9" t="s">
        <v>148</v>
      </c>
      <c r="C26" s="18">
        <v>3887</v>
      </c>
      <c r="D26" s="19">
        <f>C26/C27</f>
        <v>0.38800159712517468</v>
      </c>
      <c r="E26" s="59"/>
      <c r="F26" s="9" t="s">
        <v>50</v>
      </c>
      <c r="G26" s="18">
        <f>SUM(G24:G25)</f>
        <v>505</v>
      </c>
      <c r="H26" s="19">
        <f>SUM(H24:H25)</f>
        <v>1</v>
      </c>
      <c r="I26" s="60"/>
      <c r="J26" s="61"/>
      <c r="K26" s="61"/>
      <c r="L26" s="61"/>
      <c r="M26" s="61"/>
      <c r="N26" s="61"/>
      <c r="O26" s="61"/>
      <c r="P26" s="61"/>
      <c r="Q26" s="61"/>
    </row>
    <row r="27" spans="1:17" ht="20.65" customHeight="1">
      <c r="A27" s="12"/>
      <c r="B27" s="9" t="s">
        <v>50</v>
      </c>
      <c r="C27" s="18">
        <f>SUM(C25:C26)</f>
        <v>10018</v>
      </c>
      <c r="D27" s="19">
        <f>SUM(D25:D26)</f>
        <v>1</v>
      </c>
      <c r="E27" s="60"/>
      <c r="F27" s="63"/>
      <c r="G27" s="63"/>
      <c r="H27" s="63"/>
      <c r="I27" s="61"/>
      <c r="J27" s="61"/>
      <c r="K27" s="61"/>
      <c r="L27" s="61"/>
      <c r="M27" s="61"/>
      <c r="N27" s="61"/>
      <c r="O27" s="61"/>
      <c r="P27" s="61"/>
      <c r="Q27" s="61"/>
    </row>
    <row r="28" spans="1:17" ht="20.65" customHeight="1">
      <c r="A28" s="49"/>
      <c r="B28" s="62"/>
      <c r="C28" s="63"/>
      <c r="D28" s="63"/>
      <c r="E28" s="64"/>
      <c r="F28" s="9" t="s">
        <v>347</v>
      </c>
      <c r="G28" s="9" t="s">
        <v>16</v>
      </c>
      <c r="H28" s="9" t="s">
        <v>17</v>
      </c>
      <c r="I28" s="60"/>
      <c r="J28" s="61"/>
      <c r="K28" s="61"/>
      <c r="L28" s="61"/>
      <c r="M28" s="61"/>
      <c r="N28" s="61"/>
      <c r="O28" s="61"/>
      <c r="P28" s="61"/>
      <c r="Q28" s="61"/>
    </row>
    <row r="29" spans="1:17" ht="20.65" customHeight="1">
      <c r="A29" s="12"/>
      <c r="B29" s="9" t="s">
        <v>158</v>
      </c>
      <c r="C29" s="9" t="s">
        <v>16</v>
      </c>
      <c r="D29" s="9" t="s">
        <v>17</v>
      </c>
      <c r="E29" s="59"/>
      <c r="F29" s="9" t="s">
        <v>349</v>
      </c>
      <c r="G29" s="43">
        <v>269</v>
      </c>
      <c r="H29" s="19">
        <f>G29/G31</f>
        <v>0.41640866873065013</v>
      </c>
      <c r="I29" s="60"/>
      <c r="J29" s="61"/>
      <c r="K29" s="61"/>
      <c r="L29" s="61"/>
      <c r="M29" s="61"/>
      <c r="N29" s="61"/>
      <c r="O29" s="61"/>
      <c r="P29" s="61"/>
      <c r="Q29" s="61"/>
    </row>
    <row r="30" spans="1:17" ht="20.65" customHeight="1">
      <c r="A30" s="12"/>
      <c r="B30" s="9" t="s">
        <v>163</v>
      </c>
      <c r="C30" s="18">
        <v>2987</v>
      </c>
      <c r="D30" s="19">
        <f>C30/C33</f>
        <v>0.32573609596510361</v>
      </c>
      <c r="E30" s="59"/>
      <c r="F30" s="9" t="s">
        <v>351</v>
      </c>
      <c r="G30" s="43">
        <v>377</v>
      </c>
      <c r="H30" s="19">
        <f>G30/G31</f>
        <v>0.58359133126934981</v>
      </c>
      <c r="I30" s="60"/>
      <c r="J30" s="61"/>
      <c r="K30" s="61"/>
      <c r="L30" s="61"/>
      <c r="M30" s="61"/>
      <c r="N30" s="61"/>
      <c r="O30" s="61"/>
      <c r="P30" s="61"/>
      <c r="Q30" s="61"/>
    </row>
    <row r="31" spans="1:17" ht="20.65" customHeight="1">
      <c r="A31" s="12"/>
      <c r="B31" s="9" t="s">
        <v>169</v>
      </c>
      <c r="C31" s="18">
        <v>3686</v>
      </c>
      <c r="D31" s="19">
        <f>C31/C33</f>
        <v>0.4019629225736096</v>
      </c>
      <c r="E31" s="59"/>
      <c r="F31" s="9" t="s">
        <v>50</v>
      </c>
      <c r="G31" s="18">
        <f>SUM(G29:G30)</f>
        <v>646</v>
      </c>
      <c r="H31" s="19">
        <f>SUM(H29:H30)</f>
        <v>1</v>
      </c>
      <c r="I31" s="60"/>
      <c r="J31" s="61"/>
      <c r="K31" s="61"/>
      <c r="L31" s="61"/>
      <c r="M31" s="61"/>
      <c r="N31" s="61"/>
      <c r="O31" s="61"/>
      <c r="P31" s="61"/>
      <c r="Q31" s="61"/>
    </row>
    <row r="32" spans="1:17" ht="32.65" customHeight="1">
      <c r="A32" s="12"/>
      <c r="B32" s="9" t="s">
        <v>176</v>
      </c>
      <c r="C32" s="18">
        <v>2497</v>
      </c>
      <c r="D32" s="19">
        <f>C32/C33</f>
        <v>0.27230098146128678</v>
      </c>
      <c r="E32" s="60"/>
      <c r="F32" s="63"/>
      <c r="G32" s="63"/>
      <c r="H32" s="63"/>
      <c r="I32" s="61"/>
      <c r="J32" s="61"/>
      <c r="K32" s="61"/>
      <c r="L32" s="61"/>
      <c r="M32" s="61"/>
      <c r="N32" s="61"/>
      <c r="O32" s="61"/>
      <c r="P32" s="61"/>
      <c r="Q32" s="61"/>
    </row>
    <row r="33" spans="1:17" ht="20.65" customHeight="1">
      <c r="A33" s="12"/>
      <c r="B33" s="9" t="s">
        <v>50</v>
      </c>
      <c r="C33" s="18">
        <f>SUM(C30:C32)</f>
        <v>9170</v>
      </c>
      <c r="D33" s="19">
        <f>SUM(D30:D32)</f>
        <v>1</v>
      </c>
      <c r="E33" s="59"/>
      <c r="F33" s="9" t="s">
        <v>68</v>
      </c>
      <c r="G33" s="9" t="s">
        <v>16</v>
      </c>
      <c r="H33" s="9" t="s">
        <v>17</v>
      </c>
      <c r="I33" s="60"/>
      <c r="J33" s="61"/>
      <c r="K33" s="61"/>
      <c r="L33" s="61"/>
      <c r="M33" s="61"/>
      <c r="N33" s="61"/>
      <c r="O33" s="61"/>
      <c r="P33" s="61"/>
      <c r="Q33" s="61"/>
    </row>
    <row r="34" spans="1:17" ht="20.65" customHeight="1">
      <c r="A34" s="49"/>
      <c r="B34" s="62"/>
      <c r="C34" s="63"/>
      <c r="D34" s="63"/>
      <c r="E34" s="64"/>
      <c r="F34" s="9" t="s">
        <v>77</v>
      </c>
      <c r="G34" s="18">
        <v>2743</v>
      </c>
      <c r="H34" s="19">
        <f>G34/G36</f>
        <v>0.46872863978127138</v>
      </c>
      <c r="I34" s="60"/>
      <c r="J34" s="61"/>
      <c r="K34" s="61"/>
      <c r="L34" s="61"/>
      <c r="M34" s="61"/>
      <c r="N34" s="61"/>
      <c r="O34" s="61"/>
      <c r="P34" s="61"/>
      <c r="Q34" s="61"/>
    </row>
    <row r="35" spans="1:17" ht="20.65" customHeight="1">
      <c r="A35" s="12"/>
      <c r="B35" s="9" t="s">
        <v>185</v>
      </c>
      <c r="C35" s="9" t="s">
        <v>16</v>
      </c>
      <c r="D35" s="9" t="s">
        <v>17</v>
      </c>
      <c r="E35" s="59"/>
      <c r="F35" s="9" t="s">
        <v>83</v>
      </c>
      <c r="G35" s="18">
        <v>3109</v>
      </c>
      <c r="H35" s="19">
        <f>G35/G36</f>
        <v>0.53127136021872867</v>
      </c>
      <c r="I35" s="60"/>
      <c r="J35" s="61"/>
      <c r="K35" s="61"/>
      <c r="L35" s="61"/>
      <c r="M35" s="61"/>
      <c r="N35" s="61"/>
      <c r="O35" s="61"/>
      <c r="P35" s="61"/>
      <c r="Q35" s="61"/>
    </row>
    <row r="36" spans="1:17" ht="20.65" customHeight="1">
      <c r="A36" s="12"/>
      <c r="B36" s="9" t="s">
        <v>192</v>
      </c>
      <c r="C36" s="18">
        <v>2103</v>
      </c>
      <c r="D36" s="19">
        <f>C36/C38</f>
        <v>0.25035714285714283</v>
      </c>
      <c r="E36" s="59"/>
      <c r="F36" s="9" t="s">
        <v>50</v>
      </c>
      <c r="G36" s="18">
        <f>SUM(G34:G35)</f>
        <v>5852</v>
      </c>
      <c r="H36" s="19">
        <f>SUM(H34:H35)</f>
        <v>1</v>
      </c>
      <c r="I36" s="60"/>
      <c r="J36" s="61"/>
      <c r="K36" s="61"/>
      <c r="L36" s="61"/>
      <c r="M36" s="61"/>
      <c r="N36" s="61"/>
      <c r="O36" s="61"/>
      <c r="P36" s="61"/>
      <c r="Q36" s="61"/>
    </row>
    <row r="37" spans="1:17" ht="20.65" customHeight="1">
      <c r="A37" s="12"/>
      <c r="B37" s="9" t="s">
        <v>199</v>
      </c>
      <c r="C37" s="18">
        <v>6297</v>
      </c>
      <c r="D37" s="19">
        <f>C37/C38</f>
        <v>0.74964285714285717</v>
      </c>
      <c r="E37" s="60"/>
      <c r="F37" s="63"/>
      <c r="G37" s="63"/>
      <c r="H37" s="63"/>
      <c r="I37" s="61"/>
      <c r="J37" s="61"/>
      <c r="K37" s="61"/>
      <c r="L37" s="61"/>
      <c r="M37" s="61"/>
      <c r="N37" s="61"/>
      <c r="O37" s="61"/>
      <c r="P37" s="61"/>
      <c r="Q37" s="61"/>
    </row>
    <row r="38" spans="1:17" ht="20.65" customHeight="1">
      <c r="A38" s="12"/>
      <c r="B38" s="9" t="s">
        <v>50</v>
      </c>
      <c r="C38" s="18">
        <f>SUM(C36:C37)</f>
        <v>8400</v>
      </c>
      <c r="D38" s="19">
        <f>SUM(D36:D37)</f>
        <v>1</v>
      </c>
      <c r="E38" s="59"/>
      <c r="F38" s="9" t="s">
        <v>59</v>
      </c>
      <c r="G38" s="9" t="s">
        <v>16</v>
      </c>
      <c r="H38" s="9" t="s">
        <v>17</v>
      </c>
      <c r="I38" s="60"/>
      <c r="J38" s="61"/>
      <c r="K38" s="61"/>
      <c r="L38" s="61"/>
      <c r="M38" s="61"/>
      <c r="N38" s="61"/>
      <c r="O38" s="61"/>
      <c r="P38" s="61"/>
      <c r="Q38" s="61"/>
    </row>
    <row r="39" spans="1:17" ht="20.65" customHeight="1">
      <c r="A39" s="49"/>
      <c r="B39" s="62"/>
      <c r="C39" s="63"/>
      <c r="D39" s="63"/>
      <c r="E39" s="64"/>
      <c r="F39" s="9" t="s">
        <v>64</v>
      </c>
      <c r="G39" s="18">
        <v>7226</v>
      </c>
      <c r="H39" s="19">
        <f>G39/G42</f>
        <v>0.61482174763890074</v>
      </c>
      <c r="I39" s="60"/>
      <c r="J39" s="61"/>
      <c r="K39" s="61"/>
      <c r="L39" s="61"/>
      <c r="M39" s="61"/>
      <c r="N39" s="61"/>
      <c r="O39" s="61"/>
      <c r="P39" s="61"/>
      <c r="Q39" s="61"/>
    </row>
    <row r="40" spans="1:17" ht="20.65" customHeight="1">
      <c r="A40" s="12"/>
      <c r="B40" s="9" t="s">
        <v>206</v>
      </c>
      <c r="C40" s="9" t="s">
        <v>16</v>
      </c>
      <c r="D40" s="9" t="s">
        <v>17</v>
      </c>
      <c r="E40" s="59"/>
      <c r="F40" s="9" t="s">
        <v>71</v>
      </c>
      <c r="G40" s="18">
        <v>2683</v>
      </c>
      <c r="H40" s="19">
        <f>G40/G42</f>
        <v>0.22828214073002637</v>
      </c>
      <c r="I40" s="60"/>
      <c r="J40" s="61"/>
      <c r="K40" s="61"/>
      <c r="L40" s="61"/>
      <c r="M40" s="61"/>
      <c r="N40" s="61"/>
      <c r="O40" s="61"/>
      <c r="P40" s="61"/>
      <c r="Q40" s="61"/>
    </row>
    <row r="41" spans="1:17" ht="32.65" customHeight="1">
      <c r="A41" s="12"/>
      <c r="B41" s="9" t="s">
        <v>213</v>
      </c>
      <c r="C41" s="18">
        <v>3975</v>
      </c>
      <c r="D41" s="19">
        <f>C41/C44</f>
        <v>0.49569771791994016</v>
      </c>
      <c r="E41" s="59"/>
      <c r="F41" s="9" t="s">
        <v>78</v>
      </c>
      <c r="G41" s="18">
        <v>1844</v>
      </c>
      <c r="H41" s="19">
        <f>G41/G42</f>
        <v>0.15689611163107292</v>
      </c>
      <c r="I41" s="60"/>
      <c r="J41" s="61"/>
      <c r="K41" s="61"/>
      <c r="L41" s="61"/>
      <c r="M41" s="61"/>
      <c r="N41" s="61"/>
      <c r="O41" s="61"/>
      <c r="P41" s="61"/>
      <c r="Q41" s="61"/>
    </row>
    <row r="42" spans="1:17" ht="20.65" customHeight="1">
      <c r="A42" s="12"/>
      <c r="B42" s="9" t="s">
        <v>220</v>
      </c>
      <c r="C42" s="18">
        <v>1647</v>
      </c>
      <c r="D42" s="19">
        <f>C42/C44</f>
        <v>0.2053872053872054</v>
      </c>
      <c r="E42" s="59"/>
      <c r="F42" s="9" t="s">
        <v>50</v>
      </c>
      <c r="G42" s="18">
        <f>SUM(G39:G41)</f>
        <v>11753</v>
      </c>
      <c r="H42" s="19">
        <f>SUM(H39:H41)</f>
        <v>1</v>
      </c>
      <c r="I42" s="60"/>
      <c r="J42" s="61"/>
      <c r="K42" s="61"/>
      <c r="L42" s="61"/>
      <c r="M42" s="61"/>
      <c r="N42" s="61"/>
      <c r="O42" s="61"/>
      <c r="P42" s="61"/>
      <c r="Q42" s="61"/>
    </row>
    <row r="43" spans="1:17" ht="32.65" customHeight="1">
      <c r="A43" s="12"/>
      <c r="B43" s="9" t="s">
        <v>224</v>
      </c>
      <c r="C43" s="18">
        <v>2397</v>
      </c>
      <c r="D43" s="19">
        <f>C43/C44</f>
        <v>0.2989150766928545</v>
      </c>
      <c r="E43" s="60"/>
      <c r="F43" s="63"/>
      <c r="G43" s="63"/>
      <c r="H43" s="63"/>
      <c r="I43" s="61"/>
      <c r="J43" s="61"/>
      <c r="K43" s="61"/>
      <c r="L43" s="61"/>
      <c r="M43" s="61"/>
      <c r="N43" s="61"/>
      <c r="O43" s="61"/>
      <c r="P43" s="61"/>
      <c r="Q43" s="61"/>
    </row>
    <row r="44" spans="1:17" ht="32.65" customHeight="1">
      <c r="A44" s="12"/>
      <c r="B44" s="9" t="s">
        <v>50</v>
      </c>
      <c r="C44" s="18">
        <f>SUM(C41:C43)</f>
        <v>8019</v>
      </c>
      <c r="D44" s="19">
        <f>SUM(D41:D43)</f>
        <v>1</v>
      </c>
      <c r="E44" s="59"/>
      <c r="F44" s="9" t="s">
        <v>189</v>
      </c>
      <c r="G44" s="9" t="s">
        <v>16</v>
      </c>
      <c r="H44" s="9" t="s">
        <v>17</v>
      </c>
      <c r="I44" s="60"/>
      <c r="J44" s="61"/>
      <c r="K44" s="61"/>
      <c r="L44" s="61"/>
      <c r="M44" s="61"/>
      <c r="N44" s="61"/>
      <c r="O44" s="61"/>
      <c r="P44" s="61"/>
      <c r="Q44" s="61"/>
    </row>
    <row r="45" spans="1:17" ht="20.65" customHeight="1">
      <c r="A45" s="49"/>
      <c r="B45" s="62"/>
      <c r="C45" s="63"/>
      <c r="D45" s="63"/>
      <c r="E45" s="64"/>
      <c r="F45" s="9" t="s">
        <v>196</v>
      </c>
      <c r="G45" s="18">
        <v>6139</v>
      </c>
      <c r="H45" s="19">
        <f>G45/G47</f>
        <v>0.51679434295816151</v>
      </c>
      <c r="I45" s="60"/>
      <c r="J45" s="61"/>
      <c r="K45" s="61"/>
      <c r="L45" s="61"/>
      <c r="M45" s="61"/>
      <c r="N45" s="61"/>
      <c r="O45" s="61"/>
      <c r="P45" s="61"/>
      <c r="Q45" s="61"/>
    </row>
    <row r="46" spans="1:17" ht="20.65" customHeight="1">
      <c r="A46" s="12"/>
      <c r="B46" s="9" t="s">
        <v>232</v>
      </c>
      <c r="C46" s="9" t="s">
        <v>16</v>
      </c>
      <c r="D46" s="9" t="s">
        <v>17</v>
      </c>
      <c r="E46" s="59"/>
      <c r="F46" s="9" t="s">
        <v>200</v>
      </c>
      <c r="G46" s="18">
        <v>5740</v>
      </c>
      <c r="H46" s="19">
        <f>G46/G47</f>
        <v>0.48320565704183854</v>
      </c>
      <c r="I46" s="60"/>
      <c r="J46" s="61"/>
      <c r="K46" s="61"/>
      <c r="L46" s="61"/>
      <c r="M46" s="61"/>
      <c r="N46" s="61"/>
      <c r="O46" s="61"/>
      <c r="P46" s="61"/>
      <c r="Q46" s="61"/>
    </row>
    <row r="47" spans="1:17" ht="20.65" customHeight="1">
      <c r="A47" s="12"/>
      <c r="B47" s="9" t="s">
        <v>237</v>
      </c>
      <c r="C47" s="18">
        <v>4371</v>
      </c>
      <c r="D47" s="19">
        <f>C47/C49</f>
        <v>0.54535246412975669</v>
      </c>
      <c r="E47" s="59"/>
      <c r="F47" s="9" t="s">
        <v>50</v>
      </c>
      <c r="G47" s="18">
        <f>SUM(G45:G46)</f>
        <v>11879</v>
      </c>
      <c r="H47" s="19">
        <f>SUM(H45:H46)</f>
        <v>1</v>
      </c>
      <c r="I47" s="60"/>
      <c r="J47" s="61"/>
      <c r="K47" s="61"/>
      <c r="L47" s="61"/>
      <c r="M47" s="61"/>
      <c r="N47" s="61"/>
      <c r="O47" s="61"/>
      <c r="P47" s="61"/>
      <c r="Q47" s="61"/>
    </row>
    <row r="48" spans="1:17" ht="32.65" customHeight="1">
      <c r="A48" s="12"/>
      <c r="B48" s="9" t="s">
        <v>241</v>
      </c>
      <c r="C48" s="18">
        <v>3644</v>
      </c>
      <c r="D48" s="19">
        <f>C48/C49</f>
        <v>0.45464753587024331</v>
      </c>
      <c r="E48" s="60"/>
      <c r="F48" s="65"/>
      <c r="G48" s="65"/>
      <c r="H48" s="65"/>
      <c r="I48" s="61"/>
      <c r="J48" s="61"/>
      <c r="K48" s="61"/>
      <c r="L48" s="61"/>
      <c r="M48" s="61"/>
      <c r="N48" s="61"/>
      <c r="O48" s="61"/>
      <c r="P48" s="61"/>
      <c r="Q48" s="61"/>
    </row>
    <row r="49" spans="1:17" ht="20.65" customHeight="1">
      <c r="A49" s="12"/>
      <c r="B49" s="9" t="s">
        <v>50</v>
      </c>
      <c r="C49" s="18">
        <f>SUM(C47:C48)</f>
        <v>8015</v>
      </c>
      <c r="D49" s="19">
        <f>SUM(D47:D48)</f>
        <v>1</v>
      </c>
      <c r="E49" s="60"/>
      <c r="F49" s="61"/>
      <c r="G49" s="61"/>
      <c r="H49" s="61"/>
      <c r="I49" s="61"/>
      <c r="J49" s="61"/>
      <c r="K49" s="61"/>
      <c r="L49" s="61"/>
      <c r="M49" s="61"/>
      <c r="N49" s="61"/>
      <c r="O49" s="61"/>
      <c r="P49" s="61"/>
      <c r="Q49" s="61"/>
    </row>
    <row r="50" spans="1:17" ht="20.65" customHeight="1">
      <c r="A50" s="49"/>
      <c r="B50" s="62"/>
      <c r="C50" s="63"/>
      <c r="D50" s="63"/>
      <c r="E50" s="61"/>
      <c r="F50" s="61"/>
      <c r="G50" s="61"/>
      <c r="H50" s="61"/>
      <c r="I50" s="61"/>
      <c r="J50" s="61"/>
      <c r="K50" s="61"/>
      <c r="L50" s="61"/>
      <c r="M50" s="61"/>
      <c r="N50" s="61"/>
      <c r="O50" s="61"/>
      <c r="P50" s="61"/>
      <c r="Q50" s="61"/>
    </row>
    <row r="51" spans="1:17" ht="32.65" customHeight="1">
      <c r="A51" s="12"/>
      <c r="B51" s="9" t="s">
        <v>250</v>
      </c>
      <c r="C51" s="9" t="s">
        <v>16</v>
      </c>
      <c r="D51" s="9" t="s">
        <v>17</v>
      </c>
      <c r="E51" s="60"/>
      <c r="F51" s="61"/>
      <c r="G51" s="61"/>
      <c r="H51" s="61"/>
      <c r="I51" s="61"/>
      <c r="J51" s="61"/>
      <c r="K51" s="61"/>
      <c r="L51" s="61"/>
      <c r="M51" s="61"/>
      <c r="N51" s="61"/>
      <c r="O51" s="61"/>
      <c r="P51" s="61"/>
      <c r="Q51" s="61"/>
    </row>
    <row r="52" spans="1:17" ht="20.65" customHeight="1">
      <c r="A52" s="12"/>
      <c r="B52" s="9" t="s">
        <v>255</v>
      </c>
      <c r="C52" s="18">
        <v>5060</v>
      </c>
      <c r="D52" s="19">
        <f>C52/C54</f>
        <v>0.65030201773550955</v>
      </c>
      <c r="E52" s="60"/>
      <c r="F52" s="61"/>
      <c r="G52" s="61"/>
      <c r="H52" s="61"/>
      <c r="I52" s="61"/>
      <c r="J52" s="61"/>
      <c r="K52" s="61"/>
      <c r="L52" s="61"/>
      <c r="M52" s="61"/>
      <c r="N52" s="61"/>
      <c r="O52" s="61"/>
      <c r="P52" s="61"/>
      <c r="Q52" s="61"/>
    </row>
    <row r="53" spans="1:17" ht="20.65" customHeight="1">
      <c r="A53" s="12"/>
      <c r="B53" s="9" t="s">
        <v>259</v>
      </c>
      <c r="C53" s="18">
        <v>2721</v>
      </c>
      <c r="D53" s="19">
        <f>C53/C54</f>
        <v>0.34969798226449045</v>
      </c>
      <c r="E53" s="60"/>
      <c r="F53" s="61"/>
      <c r="G53" s="61"/>
      <c r="H53" s="61"/>
      <c r="I53" s="61"/>
      <c r="J53" s="61"/>
      <c r="K53" s="61"/>
      <c r="L53" s="61"/>
      <c r="M53" s="61"/>
      <c r="N53" s="61"/>
      <c r="O53" s="61"/>
      <c r="P53" s="61"/>
      <c r="Q53" s="61"/>
    </row>
    <row r="54" spans="1:17" ht="20.65" customHeight="1">
      <c r="A54" s="12"/>
      <c r="B54" s="9" t="s">
        <v>50</v>
      </c>
      <c r="C54" s="18">
        <f>SUM(C52:C53)</f>
        <v>7781</v>
      </c>
      <c r="D54" s="19">
        <f>SUM(D52:D53)</f>
        <v>1</v>
      </c>
      <c r="E54" s="60"/>
      <c r="F54" s="61"/>
      <c r="G54" s="61"/>
      <c r="H54" s="61"/>
      <c r="I54" s="61"/>
      <c r="J54" s="61"/>
      <c r="K54" s="61"/>
      <c r="L54" s="61"/>
      <c r="M54" s="61"/>
      <c r="N54" s="61"/>
      <c r="O54" s="61"/>
      <c r="P54" s="61"/>
      <c r="Q54" s="61"/>
    </row>
    <row r="55" spans="1:17" ht="20.65" customHeight="1">
      <c r="A55" s="49"/>
      <c r="B55" s="62"/>
      <c r="C55" s="63"/>
      <c r="D55" s="63"/>
      <c r="E55" s="61"/>
      <c r="F55" s="61"/>
      <c r="G55" s="61"/>
      <c r="H55" s="61"/>
      <c r="I55" s="61"/>
      <c r="J55" s="61"/>
      <c r="K55" s="61"/>
      <c r="L55" s="61"/>
      <c r="M55" s="61"/>
      <c r="N55" s="61"/>
      <c r="O55" s="61"/>
      <c r="P55" s="61"/>
      <c r="Q55" s="61"/>
    </row>
    <row r="56" spans="1:17" ht="32.65" customHeight="1">
      <c r="A56" s="12"/>
      <c r="B56" s="9" t="s">
        <v>266</v>
      </c>
      <c r="C56" s="9" t="s">
        <v>16</v>
      </c>
      <c r="D56" s="9" t="s">
        <v>17</v>
      </c>
      <c r="E56" s="60"/>
      <c r="F56" s="61"/>
      <c r="G56" s="61"/>
      <c r="H56" s="61"/>
      <c r="I56" s="61"/>
      <c r="J56" s="61"/>
      <c r="K56" s="61"/>
      <c r="L56" s="61"/>
      <c r="M56" s="61"/>
      <c r="N56" s="61"/>
      <c r="O56" s="61"/>
      <c r="P56" s="61"/>
      <c r="Q56" s="61"/>
    </row>
    <row r="57" spans="1:17" ht="20.65" customHeight="1">
      <c r="A57" s="12"/>
      <c r="B57" s="9" t="s">
        <v>270</v>
      </c>
      <c r="C57" s="18">
        <v>2789</v>
      </c>
      <c r="D57" s="19">
        <f>C57/C60</f>
        <v>0.34254482928027513</v>
      </c>
      <c r="E57" s="60"/>
      <c r="F57" s="61"/>
      <c r="G57" s="61"/>
      <c r="H57" s="61"/>
      <c r="I57" s="61"/>
      <c r="J57" s="61"/>
      <c r="K57" s="61"/>
      <c r="L57" s="61"/>
      <c r="M57" s="61"/>
      <c r="N57" s="61"/>
      <c r="O57" s="61"/>
      <c r="P57" s="61"/>
      <c r="Q57" s="61"/>
    </row>
    <row r="58" spans="1:17" ht="20.65" customHeight="1">
      <c r="A58" s="12"/>
      <c r="B58" s="9" t="s">
        <v>274</v>
      </c>
      <c r="C58" s="18">
        <v>2403</v>
      </c>
      <c r="D58" s="19">
        <f>C58/C60</f>
        <v>0.29513633014001472</v>
      </c>
      <c r="E58" s="60"/>
      <c r="F58" s="61"/>
      <c r="G58" s="61"/>
      <c r="H58" s="61"/>
      <c r="I58" s="61"/>
      <c r="J58" s="61"/>
      <c r="K58" s="61"/>
      <c r="L58" s="61"/>
      <c r="M58" s="61"/>
      <c r="N58" s="61"/>
      <c r="O58" s="61"/>
      <c r="P58" s="61"/>
      <c r="Q58" s="61"/>
    </row>
    <row r="59" spans="1:17" ht="20.65" customHeight="1">
      <c r="A59" s="12"/>
      <c r="B59" s="9" t="s">
        <v>278</v>
      </c>
      <c r="C59" s="18">
        <v>2950</v>
      </c>
      <c r="D59" s="19">
        <f>C59/C60</f>
        <v>0.36231884057971014</v>
      </c>
      <c r="E59" s="60"/>
      <c r="F59" s="61"/>
      <c r="G59" s="61"/>
      <c r="H59" s="61"/>
      <c r="I59" s="61"/>
      <c r="J59" s="61"/>
      <c r="K59" s="61"/>
      <c r="L59" s="61"/>
      <c r="M59" s="61"/>
      <c r="N59" s="61"/>
      <c r="O59" s="61"/>
      <c r="P59" s="61"/>
      <c r="Q59" s="61"/>
    </row>
    <row r="60" spans="1:17" ht="20.65" customHeight="1">
      <c r="A60" s="12"/>
      <c r="B60" s="9" t="s">
        <v>50</v>
      </c>
      <c r="C60" s="18">
        <f>SUM(C57:C59)</f>
        <v>8142</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2658</v>
      </c>
      <c r="D63" s="19">
        <f>C63/C65</f>
        <v>0.32418587632638124</v>
      </c>
      <c r="E63" s="60"/>
      <c r="F63" s="61"/>
      <c r="G63" s="61"/>
      <c r="H63" s="61"/>
      <c r="I63" s="61"/>
      <c r="J63" s="61"/>
      <c r="K63" s="61"/>
      <c r="L63" s="61"/>
      <c r="M63" s="61"/>
      <c r="N63" s="61"/>
      <c r="O63" s="61"/>
      <c r="P63" s="61"/>
      <c r="Q63" s="61"/>
    </row>
    <row r="64" spans="1:17" ht="20.65" customHeight="1">
      <c r="A64" s="12"/>
      <c r="B64" s="9" t="s">
        <v>295</v>
      </c>
      <c r="C64" s="18">
        <v>5541</v>
      </c>
      <c r="D64" s="19">
        <f>C64/C65</f>
        <v>0.67581412367361871</v>
      </c>
      <c r="E64" s="60"/>
      <c r="F64" s="61"/>
      <c r="G64" s="61"/>
      <c r="H64" s="61"/>
      <c r="I64" s="61"/>
      <c r="J64" s="61"/>
      <c r="K64" s="61"/>
      <c r="L64" s="61"/>
      <c r="M64" s="61"/>
      <c r="N64" s="61"/>
      <c r="O64" s="61"/>
      <c r="P64" s="61"/>
      <c r="Q64" s="61"/>
    </row>
    <row r="65" spans="1:17" ht="20.65" customHeight="1">
      <c r="A65" s="12"/>
      <c r="B65" s="9" t="s">
        <v>50</v>
      </c>
      <c r="C65" s="18">
        <f>SUM(C63:C64)</f>
        <v>8199</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3919</v>
      </c>
      <c r="D68" s="19">
        <f>C68/C70</f>
        <v>0.43457529385673099</v>
      </c>
      <c r="E68" s="60"/>
      <c r="F68" s="61"/>
      <c r="G68" s="61"/>
      <c r="H68" s="61"/>
      <c r="I68" s="61"/>
      <c r="J68" s="61"/>
      <c r="K68" s="61"/>
      <c r="L68" s="61"/>
      <c r="M68" s="61"/>
      <c r="N68" s="61"/>
      <c r="O68" s="61"/>
      <c r="P68" s="61"/>
      <c r="Q68" s="61"/>
    </row>
    <row r="69" spans="1:17" ht="20.65" customHeight="1">
      <c r="A69" s="12"/>
      <c r="B69" s="9" t="s">
        <v>309</v>
      </c>
      <c r="C69" s="18">
        <v>5099</v>
      </c>
      <c r="D69" s="19">
        <f>C69/C70</f>
        <v>0.56542470614326901</v>
      </c>
      <c r="E69" s="60"/>
      <c r="F69" s="61"/>
      <c r="G69" s="61"/>
      <c r="H69" s="61"/>
      <c r="I69" s="61"/>
      <c r="J69" s="61"/>
      <c r="K69" s="61"/>
      <c r="L69" s="61"/>
      <c r="M69" s="61"/>
      <c r="N69" s="61"/>
      <c r="O69" s="61"/>
      <c r="P69" s="61"/>
      <c r="Q69" s="61"/>
    </row>
    <row r="70" spans="1:17" ht="20.65" customHeight="1">
      <c r="A70" s="12"/>
      <c r="B70" s="9" t="s">
        <v>50</v>
      </c>
      <c r="C70" s="18">
        <f>SUM(C68:C69)</f>
        <v>9018</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2505</v>
      </c>
      <c r="D73" s="19">
        <f>C73/C76</f>
        <v>0.29380717804363127</v>
      </c>
      <c r="E73" s="60"/>
      <c r="F73" s="61"/>
      <c r="G73" s="61"/>
      <c r="H73" s="61"/>
      <c r="I73" s="61"/>
      <c r="J73" s="61"/>
      <c r="K73" s="61"/>
      <c r="L73" s="61"/>
      <c r="M73" s="61"/>
      <c r="N73" s="61"/>
      <c r="O73" s="61"/>
      <c r="P73" s="61"/>
      <c r="Q73" s="61"/>
    </row>
    <row r="74" spans="1:17" ht="20.65" customHeight="1">
      <c r="A74" s="12"/>
      <c r="B74" s="9" t="s">
        <v>321</v>
      </c>
      <c r="C74" s="18">
        <v>1753</v>
      </c>
      <c r="D74" s="19">
        <f>C74/C76</f>
        <v>0.20560638048322777</v>
      </c>
      <c r="E74" s="60"/>
      <c r="F74" s="61"/>
      <c r="G74" s="61"/>
      <c r="H74" s="61"/>
      <c r="I74" s="61"/>
      <c r="J74" s="61"/>
      <c r="K74" s="61"/>
      <c r="L74" s="61"/>
      <c r="M74" s="61"/>
      <c r="N74" s="61"/>
      <c r="O74" s="61"/>
      <c r="P74" s="61"/>
      <c r="Q74" s="61"/>
    </row>
    <row r="75" spans="1:17" ht="20.65" customHeight="1">
      <c r="A75" s="12"/>
      <c r="B75" s="9" t="s">
        <v>323</v>
      </c>
      <c r="C75" s="18">
        <v>4268</v>
      </c>
      <c r="D75" s="19">
        <f>C75/C76</f>
        <v>0.50058644147314102</v>
      </c>
      <c r="E75" s="60"/>
      <c r="F75" s="61"/>
      <c r="G75" s="61"/>
      <c r="H75" s="61"/>
      <c r="I75" s="61"/>
      <c r="J75" s="61"/>
      <c r="K75" s="61"/>
      <c r="L75" s="61"/>
      <c r="M75" s="61"/>
      <c r="N75" s="61"/>
      <c r="O75" s="61"/>
      <c r="P75" s="61"/>
      <c r="Q75" s="61"/>
    </row>
    <row r="76" spans="1:17" ht="20.65" customHeight="1">
      <c r="A76" s="12"/>
      <c r="B76" s="9" t="s">
        <v>50</v>
      </c>
      <c r="C76" s="18">
        <f>SUM(C73:C75)</f>
        <v>8526</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3399</v>
      </c>
      <c r="D79" s="19">
        <f>C79/C82</f>
        <v>0.37977653631284919</v>
      </c>
      <c r="E79" s="60"/>
      <c r="F79" s="61"/>
      <c r="G79" s="61"/>
      <c r="H79" s="61"/>
      <c r="I79" s="61"/>
      <c r="J79" s="61"/>
      <c r="K79" s="61"/>
      <c r="L79" s="61"/>
      <c r="M79" s="61"/>
      <c r="N79" s="61"/>
      <c r="O79" s="61"/>
      <c r="P79" s="61"/>
      <c r="Q79" s="61"/>
    </row>
    <row r="80" spans="1:17" ht="20.65" customHeight="1">
      <c r="A80" s="12"/>
      <c r="B80" s="9" t="s">
        <v>332</v>
      </c>
      <c r="C80" s="18">
        <v>1097</v>
      </c>
      <c r="D80" s="19">
        <f>C80/C82</f>
        <v>0.12256983240223464</v>
      </c>
      <c r="E80" s="60"/>
      <c r="F80" s="61"/>
      <c r="G80" s="61"/>
      <c r="H80" s="61"/>
      <c r="I80" s="61"/>
      <c r="J80" s="61"/>
      <c r="K80" s="61"/>
      <c r="L80" s="61"/>
      <c r="M80" s="61"/>
      <c r="N80" s="61"/>
      <c r="O80" s="61"/>
      <c r="P80" s="61"/>
      <c r="Q80" s="61"/>
    </row>
    <row r="81" spans="1:17" ht="20.65" customHeight="1">
      <c r="A81" s="12"/>
      <c r="B81" s="9" t="s">
        <v>333</v>
      </c>
      <c r="C81" s="18">
        <v>4454</v>
      </c>
      <c r="D81" s="19">
        <f>C81/C82</f>
        <v>0.49765363128491619</v>
      </c>
      <c r="E81" s="60"/>
      <c r="F81" s="61"/>
      <c r="G81" s="61"/>
      <c r="H81" s="61"/>
      <c r="I81" s="61"/>
      <c r="J81" s="61"/>
      <c r="K81" s="61"/>
      <c r="L81" s="61"/>
      <c r="M81" s="61"/>
      <c r="N81" s="61"/>
      <c r="O81" s="61"/>
      <c r="P81" s="61"/>
      <c r="Q81" s="61"/>
    </row>
    <row r="82" spans="1:17" ht="20.65" customHeight="1">
      <c r="A82" s="12"/>
      <c r="B82" s="9" t="s">
        <v>50</v>
      </c>
      <c r="C82" s="18">
        <f>SUM(C79:C81)</f>
        <v>8950</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1353</v>
      </c>
      <c r="D85" s="19">
        <f>C85/C89</f>
        <v>0.15257104194857915</v>
      </c>
      <c r="E85" s="60"/>
      <c r="F85" s="61"/>
      <c r="G85" s="61"/>
      <c r="H85" s="61"/>
      <c r="I85" s="61"/>
      <c r="J85" s="61"/>
      <c r="K85" s="61"/>
      <c r="L85" s="61"/>
      <c r="M85" s="61"/>
      <c r="N85" s="61"/>
      <c r="O85" s="61"/>
      <c r="P85" s="61"/>
      <c r="Q85" s="61"/>
    </row>
    <row r="86" spans="1:17" ht="20.65" customHeight="1">
      <c r="A86" s="12"/>
      <c r="B86" s="9" t="s">
        <v>342</v>
      </c>
      <c r="C86" s="18">
        <v>2763</v>
      </c>
      <c r="D86" s="19">
        <f>C86/C89</f>
        <v>0.31156968876860625</v>
      </c>
      <c r="E86" s="60"/>
      <c r="F86" s="61"/>
      <c r="G86" s="61"/>
      <c r="H86" s="61"/>
      <c r="I86" s="61"/>
      <c r="J86" s="61"/>
      <c r="K86" s="61"/>
      <c r="L86" s="61"/>
      <c r="M86" s="61"/>
      <c r="N86" s="61"/>
      <c r="O86" s="61"/>
      <c r="P86" s="61"/>
      <c r="Q86" s="61"/>
    </row>
    <row r="87" spans="1:17" ht="20.65" customHeight="1">
      <c r="A87" s="12"/>
      <c r="B87" s="9" t="s">
        <v>344</v>
      </c>
      <c r="C87" s="18">
        <v>2057</v>
      </c>
      <c r="D87" s="19">
        <f>C87/C89</f>
        <v>0.231957600360848</v>
      </c>
      <c r="E87" s="60"/>
      <c r="F87" s="61"/>
      <c r="G87" s="61"/>
      <c r="H87" s="61"/>
      <c r="I87" s="61"/>
      <c r="J87" s="61"/>
      <c r="K87" s="61"/>
      <c r="L87" s="61"/>
      <c r="M87" s="61"/>
      <c r="N87" s="61"/>
      <c r="O87" s="61"/>
      <c r="P87" s="61"/>
      <c r="Q87" s="61"/>
    </row>
    <row r="88" spans="1:17" ht="20.65" customHeight="1">
      <c r="A88" s="12"/>
      <c r="B88" s="9" t="s">
        <v>346</v>
      </c>
      <c r="C88" s="18">
        <v>2695</v>
      </c>
      <c r="D88" s="19">
        <f>C88/C89</f>
        <v>0.30390166892196663</v>
      </c>
      <c r="E88" s="60"/>
      <c r="F88" s="61"/>
      <c r="G88" s="61"/>
      <c r="H88" s="61"/>
      <c r="I88" s="61"/>
      <c r="J88" s="61"/>
      <c r="K88" s="61"/>
      <c r="L88" s="61"/>
      <c r="M88" s="61"/>
      <c r="N88" s="61"/>
      <c r="O88" s="61"/>
      <c r="P88" s="61"/>
      <c r="Q88" s="61"/>
    </row>
    <row r="89" spans="1:17" ht="20.65" customHeight="1">
      <c r="A89" s="12"/>
      <c r="B89" s="9" t="s">
        <v>50</v>
      </c>
      <c r="C89" s="18">
        <f>SUM(C85:C88)</f>
        <v>8868</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3936</v>
      </c>
      <c r="D92" s="19">
        <f>C92/C94</f>
        <v>0.46469893742621016</v>
      </c>
      <c r="E92" s="60"/>
      <c r="F92" s="61"/>
      <c r="G92" s="61"/>
      <c r="H92" s="61"/>
      <c r="I92" s="61"/>
      <c r="J92" s="61"/>
      <c r="K92" s="61"/>
      <c r="L92" s="61"/>
      <c r="M92" s="61"/>
      <c r="N92" s="61"/>
      <c r="O92" s="61"/>
      <c r="P92" s="61"/>
      <c r="Q92" s="61"/>
    </row>
    <row r="93" spans="1:17" ht="20.65" customHeight="1">
      <c r="A93" s="12"/>
      <c r="B93" s="9" t="s">
        <v>355</v>
      </c>
      <c r="C93" s="18">
        <v>4534</v>
      </c>
      <c r="D93" s="19">
        <f>C93/C94</f>
        <v>0.53530106257378984</v>
      </c>
      <c r="E93" s="60"/>
      <c r="F93" s="61"/>
      <c r="G93" s="61"/>
      <c r="H93" s="61"/>
      <c r="I93" s="61"/>
      <c r="J93" s="61"/>
      <c r="K93" s="61"/>
      <c r="L93" s="61"/>
      <c r="M93" s="61"/>
      <c r="N93" s="61"/>
      <c r="O93" s="61"/>
      <c r="P93" s="61"/>
      <c r="Q93" s="61"/>
    </row>
    <row r="94" spans="1:17" ht="20.65" customHeight="1">
      <c r="A94" s="12"/>
      <c r="B94" s="9" t="s">
        <v>50</v>
      </c>
      <c r="C94" s="18">
        <f>SUM(C92:C93)</f>
        <v>8470</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5208</v>
      </c>
      <c r="D97" s="19">
        <f>C97/C99</f>
        <v>0.65699508010596697</v>
      </c>
      <c r="E97" s="60"/>
      <c r="F97" s="61"/>
      <c r="G97" s="61"/>
      <c r="H97" s="61"/>
      <c r="I97" s="61"/>
      <c r="J97" s="61"/>
      <c r="K97" s="61"/>
      <c r="L97" s="61"/>
      <c r="M97" s="61"/>
      <c r="N97" s="61"/>
      <c r="O97" s="61"/>
      <c r="P97" s="61"/>
      <c r="Q97" s="61"/>
    </row>
    <row r="98" spans="1:17" ht="20.65" customHeight="1">
      <c r="A98" s="12"/>
      <c r="B98" s="9" t="s">
        <v>364</v>
      </c>
      <c r="C98" s="18">
        <v>2719</v>
      </c>
      <c r="D98" s="19">
        <f>C98/C99</f>
        <v>0.34300491989403303</v>
      </c>
      <c r="E98" s="60"/>
      <c r="F98" s="61"/>
      <c r="G98" s="61"/>
      <c r="H98" s="61"/>
      <c r="I98" s="61"/>
      <c r="J98" s="61"/>
      <c r="K98" s="61"/>
      <c r="L98" s="61"/>
      <c r="M98" s="61"/>
      <c r="N98" s="61"/>
      <c r="O98" s="61"/>
      <c r="P98" s="61"/>
      <c r="Q98" s="61"/>
    </row>
    <row r="99" spans="1:17" ht="20.65" customHeight="1">
      <c r="A99" s="12"/>
      <c r="B99" s="9" t="s">
        <v>50</v>
      </c>
      <c r="C99" s="18">
        <f>SUM(C97:C98)</f>
        <v>7927</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8"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511</v>
      </c>
      <c r="K3" s="9" t="s">
        <v>16</v>
      </c>
      <c r="L3" s="9" t="s">
        <v>17</v>
      </c>
      <c r="M3" s="57"/>
    </row>
    <row r="4" spans="1:13" ht="20.65" customHeight="1">
      <c r="A4" s="12"/>
      <c r="B4" s="9" t="s">
        <v>27</v>
      </c>
      <c r="C4" s="18">
        <v>1961</v>
      </c>
      <c r="D4" s="19">
        <f>C4/C9</f>
        <v>0.1533348971772617</v>
      </c>
      <c r="E4" s="59"/>
      <c r="F4" s="9" t="s">
        <v>28</v>
      </c>
      <c r="G4" s="18">
        <v>1347</v>
      </c>
      <c r="H4" s="19">
        <f>G4/G9</f>
        <v>0.10707472178060413</v>
      </c>
      <c r="I4" s="59"/>
      <c r="J4" s="9" t="s">
        <v>769</v>
      </c>
      <c r="K4" s="18">
        <v>7517</v>
      </c>
      <c r="L4" s="19">
        <f>K4/K6</f>
        <v>0.65748272544389053</v>
      </c>
      <c r="M4" s="60"/>
    </row>
    <row r="5" spans="1:13" ht="20.65" customHeight="1">
      <c r="A5" s="12"/>
      <c r="B5" s="9" t="s">
        <v>37</v>
      </c>
      <c r="C5" s="18">
        <v>2303</v>
      </c>
      <c r="D5" s="19">
        <f>C5/C9</f>
        <v>0.18007662835249041</v>
      </c>
      <c r="E5" s="59"/>
      <c r="F5" s="9" t="s">
        <v>38</v>
      </c>
      <c r="G5" s="18">
        <v>4177</v>
      </c>
      <c r="H5" s="19">
        <f>G5/G9</f>
        <v>0.33203497615262323</v>
      </c>
      <c r="I5" s="59"/>
      <c r="J5" s="9" t="s">
        <v>770</v>
      </c>
      <c r="K5" s="18">
        <v>3916</v>
      </c>
      <c r="L5" s="19">
        <f>K5/K6</f>
        <v>0.34251727455610953</v>
      </c>
      <c r="M5" s="60"/>
    </row>
    <row r="6" spans="1:13" ht="20.65" customHeight="1">
      <c r="A6" s="12"/>
      <c r="B6" s="9" t="s">
        <v>47</v>
      </c>
      <c r="C6" s="18">
        <v>191</v>
      </c>
      <c r="D6" s="19">
        <f>C6/C9</f>
        <v>1.4934709515990303E-2</v>
      </c>
      <c r="E6" s="59"/>
      <c r="F6" s="9" t="s">
        <v>48</v>
      </c>
      <c r="G6" s="18">
        <v>980</v>
      </c>
      <c r="H6" s="19">
        <f>G6/G9</f>
        <v>7.7901430842607311E-2</v>
      </c>
      <c r="I6" s="59"/>
      <c r="J6" s="9" t="s">
        <v>50</v>
      </c>
      <c r="K6" s="18">
        <f>SUM(K4:K5)</f>
        <v>11433</v>
      </c>
      <c r="L6" s="19">
        <f>SUM(L4:L5)</f>
        <v>1</v>
      </c>
      <c r="M6" s="60"/>
    </row>
    <row r="7" spans="1:13" ht="20.65" customHeight="1">
      <c r="A7" s="12"/>
      <c r="B7" s="9" t="s">
        <v>52</v>
      </c>
      <c r="C7" s="18">
        <v>8284</v>
      </c>
      <c r="D7" s="19">
        <f>C7/C9</f>
        <v>0.64774415513331773</v>
      </c>
      <c r="E7" s="59"/>
      <c r="F7" s="9" t="s">
        <v>53</v>
      </c>
      <c r="G7" s="18">
        <v>1478</v>
      </c>
      <c r="H7" s="19">
        <f>G7/G9</f>
        <v>0.11748807631160572</v>
      </c>
      <c r="I7" s="60"/>
      <c r="J7" s="63"/>
      <c r="K7" s="63"/>
      <c r="L7" s="63"/>
      <c r="M7" s="61"/>
    </row>
    <row r="8" spans="1:13" ht="20.65" customHeight="1">
      <c r="A8" s="12"/>
      <c r="B8" s="9" t="s">
        <v>55</v>
      </c>
      <c r="C8" s="18">
        <v>50</v>
      </c>
      <c r="D8" s="19">
        <f>C8/C9</f>
        <v>3.9096098209398704E-3</v>
      </c>
      <c r="E8" s="59"/>
      <c r="F8" s="9" t="s">
        <v>56</v>
      </c>
      <c r="G8" s="18">
        <v>4598</v>
      </c>
      <c r="H8" s="19">
        <f>G8/G9</f>
        <v>0.3655007949125596</v>
      </c>
      <c r="I8" s="59"/>
      <c r="J8" s="9" t="s">
        <v>514</v>
      </c>
      <c r="K8" s="9" t="s">
        <v>16</v>
      </c>
      <c r="L8" s="9" t="s">
        <v>17</v>
      </c>
      <c r="M8" s="60"/>
    </row>
    <row r="9" spans="1:13" ht="20.65" customHeight="1">
      <c r="A9" s="12"/>
      <c r="B9" s="9" t="s">
        <v>50</v>
      </c>
      <c r="C9" s="18">
        <f>SUM(C4:C8)</f>
        <v>12789</v>
      </c>
      <c r="D9" s="19">
        <f>SUM(D4:D8)</f>
        <v>1</v>
      </c>
      <c r="E9" s="59"/>
      <c r="F9" s="9" t="s">
        <v>50</v>
      </c>
      <c r="G9" s="18">
        <f>SUM(G4:G8)</f>
        <v>12580</v>
      </c>
      <c r="H9" s="19">
        <f>SUM(H4:H8)</f>
        <v>1</v>
      </c>
      <c r="I9" s="59"/>
      <c r="J9" s="9" t="s">
        <v>771</v>
      </c>
      <c r="K9" s="18">
        <v>4745</v>
      </c>
      <c r="L9" s="19">
        <f>K9/K11</f>
        <v>0.44033036377134371</v>
      </c>
      <c r="M9" s="60"/>
    </row>
    <row r="10" spans="1:13" ht="20.65" customHeight="1">
      <c r="A10" s="49"/>
      <c r="B10" s="62"/>
      <c r="C10" s="63"/>
      <c r="D10" s="63"/>
      <c r="E10" s="61"/>
      <c r="F10" s="63"/>
      <c r="G10" s="63"/>
      <c r="H10" s="63"/>
      <c r="I10" s="64"/>
      <c r="J10" s="9" t="s">
        <v>772</v>
      </c>
      <c r="K10" s="18">
        <v>6031</v>
      </c>
      <c r="L10" s="19">
        <f>K10/K11</f>
        <v>0.55966963622865629</v>
      </c>
      <c r="M10" s="60"/>
    </row>
    <row r="11" spans="1:13" ht="20.65" customHeight="1">
      <c r="A11" s="12"/>
      <c r="B11" s="9" t="s">
        <v>75</v>
      </c>
      <c r="C11" s="9" t="s">
        <v>16</v>
      </c>
      <c r="D11" s="9" t="s">
        <v>17</v>
      </c>
      <c r="E11" s="59"/>
      <c r="F11" s="9" t="s">
        <v>246</v>
      </c>
      <c r="G11" s="9" t="s">
        <v>16</v>
      </c>
      <c r="H11" s="9" t="s">
        <v>17</v>
      </c>
      <c r="I11" s="59"/>
      <c r="J11" s="9" t="s">
        <v>50</v>
      </c>
      <c r="K11" s="18">
        <f>SUM(K9:K10)</f>
        <v>10776</v>
      </c>
      <c r="L11" s="19">
        <f>SUM(L9:L10)</f>
        <v>1</v>
      </c>
      <c r="M11" s="60"/>
    </row>
    <row r="12" spans="1:13" ht="20.65" customHeight="1">
      <c r="A12" s="12"/>
      <c r="B12" s="9" t="s">
        <v>81</v>
      </c>
      <c r="C12" s="18">
        <v>5117</v>
      </c>
      <c r="D12" s="19">
        <f>C12/C15</f>
        <v>0.41727146701459678</v>
      </c>
      <c r="E12" s="59"/>
      <c r="F12" s="9" t="s">
        <v>251</v>
      </c>
      <c r="G12" s="18">
        <v>3245</v>
      </c>
      <c r="H12" s="19">
        <f>G12/G14</f>
        <v>0.62260168841135843</v>
      </c>
      <c r="I12" s="60"/>
      <c r="J12" s="63"/>
      <c r="K12" s="63"/>
      <c r="L12" s="63"/>
      <c r="M12" s="61"/>
    </row>
    <row r="13" spans="1:13" ht="32.65" customHeight="1">
      <c r="A13" s="12"/>
      <c r="B13" s="9" t="s">
        <v>85</v>
      </c>
      <c r="C13" s="18">
        <v>5066</v>
      </c>
      <c r="D13" s="19">
        <f>C13/C15</f>
        <v>0.41311261518388648</v>
      </c>
      <c r="E13" s="59"/>
      <c r="F13" s="9" t="s">
        <v>256</v>
      </c>
      <c r="G13" s="18">
        <v>1967</v>
      </c>
      <c r="H13" s="19">
        <f>G13/G14</f>
        <v>0.37739831158864162</v>
      </c>
      <c r="I13" s="59"/>
      <c r="J13" s="9" t="s">
        <v>285</v>
      </c>
      <c r="K13" s="9" t="s">
        <v>16</v>
      </c>
      <c r="L13" s="9" t="s">
        <v>17</v>
      </c>
      <c r="M13" s="60"/>
    </row>
    <row r="14" spans="1:13" ht="20.65" customHeight="1">
      <c r="A14" s="12"/>
      <c r="B14" s="9" t="s">
        <v>90</v>
      </c>
      <c r="C14" s="18">
        <v>2080</v>
      </c>
      <c r="D14" s="19">
        <f>C14/C15</f>
        <v>0.16961591780151675</v>
      </c>
      <c r="E14" s="59"/>
      <c r="F14" s="9" t="s">
        <v>50</v>
      </c>
      <c r="G14" s="18">
        <f>SUM(G12:G13)</f>
        <v>5212</v>
      </c>
      <c r="H14" s="19">
        <f>SUM(H12:H13)</f>
        <v>1</v>
      </c>
      <c r="I14" s="59"/>
      <c r="J14" s="9" t="s">
        <v>290</v>
      </c>
      <c r="K14" s="18">
        <v>5213</v>
      </c>
      <c r="L14" s="19">
        <f>K14/K16</f>
        <v>0.58012463832628536</v>
      </c>
      <c r="M14" s="60"/>
    </row>
    <row r="15" spans="1:13" ht="20.65" customHeight="1">
      <c r="A15" s="12"/>
      <c r="B15" s="9" t="s">
        <v>50</v>
      </c>
      <c r="C15" s="18">
        <f>SUM(C12:C14)</f>
        <v>12263</v>
      </c>
      <c r="D15" s="19">
        <f>SUM(D12:D14)</f>
        <v>1</v>
      </c>
      <c r="E15" s="60"/>
      <c r="F15" s="63"/>
      <c r="G15" s="63"/>
      <c r="H15" s="63"/>
      <c r="I15" s="64"/>
      <c r="J15" s="9" t="s">
        <v>294</v>
      </c>
      <c r="K15" s="18">
        <v>3773</v>
      </c>
      <c r="L15" s="19">
        <f>K15/K16</f>
        <v>0.41987536167371464</v>
      </c>
      <c r="M15" s="60"/>
    </row>
    <row r="16" spans="1:13" ht="20.65" customHeight="1">
      <c r="A16" s="49"/>
      <c r="B16" s="62"/>
      <c r="C16" s="63"/>
      <c r="D16" s="63"/>
      <c r="E16" s="64"/>
      <c r="F16" s="9" t="s">
        <v>314</v>
      </c>
      <c r="G16" s="9" t="s">
        <v>16</v>
      </c>
      <c r="H16" s="9" t="s">
        <v>17</v>
      </c>
      <c r="I16" s="59"/>
      <c r="J16" s="9" t="s">
        <v>50</v>
      </c>
      <c r="K16" s="18">
        <f>SUM(K14:K15)</f>
        <v>8986</v>
      </c>
      <c r="L16" s="19">
        <f>SUM(L14:L15)</f>
        <v>1</v>
      </c>
      <c r="M16" s="60"/>
    </row>
    <row r="17" spans="1:13" ht="20.65" customHeight="1">
      <c r="A17" s="12"/>
      <c r="B17" s="9" t="s">
        <v>108</v>
      </c>
      <c r="C17" s="9" t="s">
        <v>16</v>
      </c>
      <c r="D17" s="9" t="s">
        <v>17</v>
      </c>
      <c r="E17" s="59"/>
      <c r="F17" s="9" t="s">
        <v>318</v>
      </c>
      <c r="G17" s="18">
        <v>3581</v>
      </c>
      <c r="H17" s="19">
        <f>G17/G19</f>
        <v>0.46591204787926099</v>
      </c>
      <c r="I17" s="60"/>
      <c r="J17" s="65"/>
      <c r="K17" s="65"/>
      <c r="L17" s="65"/>
      <c r="M17" s="61"/>
    </row>
    <row r="18" spans="1:13" ht="20.65" customHeight="1">
      <c r="A18" s="12"/>
      <c r="B18" s="9" t="s">
        <v>111</v>
      </c>
      <c r="C18" s="18">
        <v>2085</v>
      </c>
      <c r="D18" s="19">
        <f>C18/C22</f>
        <v>0.16900380967820378</v>
      </c>
      <c r="E18" s="59"/>
      <c r="F18" s="9" t="s">
        <v>322</v>
      </c>
      <c r="G18" s="18">
        <v>4105</v>
      </c>
      <c r="H18" s="19">
        <f>G18/G19</f>
        <v>0.53408795212073901</v>
      </c>
      <c r="I18" s="60"/>
      <c r="J18" s="61"/>
      <c r="K18" s="61"/>
      <c r="L18" s="61"/>
      <c r="M18" s="61"/>
    </row>
    <row r="19" spans="1:13" ht="20.65" customHeight="1">
      <c r="A19" s="12"/>
      <c r="B19" s="9" t="s">
        <v>114</v>
      </c>
      <c r="C19" s="18">
        <v>5362</v>
      </c>
      <c r="D19" s="19">
        <f>C19/C22</f>
        <v>0.43462754316284347</v>
      </c>
      <c r="E19" s="59"/>
      <c r="F19" s="9" t="s">
        <v>50</v>
      </c>
      <c r="G19" s="18">
        <f>SUM(G17:G18)</f>
        <v>7686</v>
      </c>
      <c r="H19" s="19">
        <f>SUM(H17:H18)</f>
        <v>1</v>
      </c>
      <c r="I19" s="60"/>
      <c r="J19" s="61"/>
      <c r="K19" s="61"/>
      <c r="L19" s="61"/>
      <c r="M19" s="61"/>
    </row>
    <row r="20" spans="1:13" ht="20.65" customHeight="1">
      <c r="A20" s="12"/>
      <c r="B20" s="9" t="s">
        <v>120</v>
      </c>
      <c r="C20" s="18">
        <v>2458</v>
      </c>
      <c r="D20" s="19">
        <f>C20/C22</f>
        <v>0.19923806435924454</v>
      </c>
      <c r="E20" s="60"/>
      <c r="F20" s="63"/>
      <c r="G20" s="63"/>
      <c r="H20" s="63"/>
      <c r="I20" s="61"/>
      <c r="J20" s="61"/>
      <c r="K20" s="61"/>
      <c r="L20" s="61"/>
      <c r="M20" s="61"/>
    </row>
    <row r="21" spans="1:13" ht="20.65" customHeight="1">
      <c r="A21" s="12"/>
      <c r="B21" s="9" t="s">
        <v>127</v>
      </c>
      <c r="C21" s="18">
        <v>2432</v>
      </c>
      <c r="D21" s="19">
        <f>C21/C22</f>
        <v>0.19713058279970819</v>
      </c>
      <c r="E21" s="59"/>
      <c r="F21" s="9" t="s">
        <v>411</v>
      </c>
      <c r="G21" s="9" t="s">
        <v>16</v>
      </c>
      <c r="H21" s="9" t="s">
        <v>17</v>
      </c>
      <c r="I21" s="60"/>
      <c r="J21" s="61"/>
      <c r="K21" s="61"/>
      <c r="L21" s="61"/>
      <c r="M21" s="61"/>
    </row>
    <row r="22" spans="1:13" ht="20.65" customHeight="1">
      <c r="A22" s="12"/>
      <c r="B22" s="9" t="s">
        <v>50</v>
      </c>
      <c r="C22" s="18">
        <f>SUM(C18:C21)</f>
        <v>12337</v>
      </c>
      <c r="D22" s="19">
        <f>SUM(D18:D21)</f>
        <v>1</v>
      </c>
      <c r="E22" s="59"/>
      <c r="F22" s="9" t="s">
        <v>413</v>
      </c>
      <c r="G22" s="18">
        <v>195</v>
      </c>
      <c r="H22" s="19">
        <f>G22/G25</f>
        <v>0.1231838281743525</v>
      </c>
      <c r="I22" s="60"/>
      <c r="J22" s="61"/>
      <c r="K22" s="61"/>
      <c r="L22" s="61"/>
      <c r="M22" s="61"/>
    </row>
    <row r="23" spans="1:13" ht="20.65" customHeight="1">
      <c r="A23" s="49"/>
      <c r="B23" s="62"/>
      <c r="C23" s="63"/>
      <c r="D23" s="63"/>
      <c r="E23" s="64"/>
      <c r="F23" s="9" t="s">
        <v>414</v>
      </c>
      <c r="G23" s="18">
        <v>522</v>
      </c>
      <c r="H23" s="19">
        <f>G23/G25</f>
        <v>0.32975363234365129</v>
      </c>
      <c r="I23" s="60"/>
      <c r="J23" s="61"/>
      <c r="K23" s="61"/>
      <c r="L23" s="61"/>
      <c r="M23" s="61"/>
    </row>
    <row r="24" spans="1:13" ht="20.65" customHeight="1">
      <c r="A24" s="12"/>
      <c r="B24" s="9" t="s">
        <v>137</v>
      </c>
      <c r="C24" s="9" t="s">
        <v>16</v>
      </c>
      <c r="D24" s="9" t="s">
        <v>17</v>
      </c>
      <c r="E24" s="59"/>
      <c r="F24" s="9" t="s">
        <v>415</v>
      </c>
      <c r="G24" s="18">
        <v>866</v>
      </c>
      <c r="H24" s="19">
        <f>G24/G25</f>
        <v>0.54706253948199624</v>
      </c>
      <c r="I24" s="60"/>
      <c r="J24" s="61"/>
      <c r="K24" s="61"/>
      <c r="L24" s="61"/>
      <c r="M24" s="61"/>
    </row>
    <row r="25" spans="1:13" ht="20.65" customHeight="1">
      <c r="A25" s="12"/>
      <c r="B25" s="9" t="s">
        <v>142</v>
      </c>
      <c r="C25" s="18">
        <v>6934</v>
      </c>
      <c r="D25" s="19">
        <f>C25/C27</f>
        <v>0.59755256807997237</v>
      </c>
      <c r="E25" s="59"/>
      <c r="F25" s="9" t="s">
        <v>50</v>
      </c>
      <c r="G25" s="18">
        <f>SUM(G22:G24)</f>
        <v>1583</v>
      </c>
      <c r="H25" s="19">
        <f>SUM(H22:H24)</f>
        <v>1</v>
      </c>
      <c r="I25" s="60"/>
      <c r="J25" s="61"/>
      <c r="K25" s="61"/>
      <c r="L25" s="61"/>
      <c r="M25" s="61"/>
    </row>
    <row r="26" spans="1:13" ht="20.65" customHeight="1">
      <c r="A26" s="12"/>
      <c r="B26" s="9" t="s">
        <v>148</v>
      </c>
      <c r="C26" s="18">
        <v>4670</v>
      </c>
      <c r="D26" s="19">
        <f>C26/C27</f>
        <v>0.40244743192002758</v>
      </c>
      <c r="E26" s="60"/>
      <c r="F26" s="63"/>
      <c r="G26" s="63"/>
      <c r="H26" s="63"/>
      <c r="I26" s="61"/>
      <c r="J26" s="61"/>
      <c r="K26" s="61"/>
      <c r="L26" s="61"/>
      <c r="M26" s="61"/>
    </row>
    <row r="27" spans="1:13" ht="32.65" customHeight="1">
      <c r="A27" s="12"/>
      <c r="B27" s="9" t="s">
        <v>50</v>
      </c>
      <c r="C27" s="18">
        <f>SUM(C25:C26)</f>
        <v>11604</v>
      </c>
      <c r="D27" s="19">
        <f>SUM(D25:D26)</f>
        <v>1</v>
      </c>
      <c r="E27" s="59"/>
      <c r="F27" s="9" t="s">
        <v>210</v>
      </c>
      <c r="G27" s="9" t="s">
        <v>16</v>
      </c>
      <c r="H27" s="9" t="s">
        <v>17</v>
      </c>
      <c r="I27" s="60"/>
      <c r="J27" s="61"/>
      <c r="K27" s="61"/>
      <c r="L27" s="61"/>
      <c r="M27" s="61"/>
    </row>
    <row r="28" spans="1:13" ht="20.65" customHeight="1">
      <c r="A28" s="49"/>
      <c r="B28" s="62"/>
      <c r="C28" s="63"/>
      <c r="D28" s="63"/>
      <c r="E28" s="64"/>
      <c r="F28" s="9" t="s">
        <v>217</v>
      </c>
      <c r="G28" s="18">
        <v>5332</v>
      </c>
      <c r="H28" s="19">
        <f>G28/G31</f>
        <v>0.46887091100949702</v>
      </c>
      <c r="I28" s="60"/>
      <c r="J28" s="61"/>
      <c r="K28" s="61"/>
      <c r="L28" s="61"/>
      <c r="M28" s="61"/>
    </row>
    <row r="29" spans="1:13" ht="32.65" customHeight="1">
      <c r="A29" s="12"/>
      <c r="B29" s="9" t="s">
        <v>158</v>
      </c>
      <c r="C29" s="9" t="s">
        <v>16</v>
      </c>
      <c r="D29" s="9" t="s">
        <v>17</v>
      </c>
      <c r="E29" s="59"/>
      <c r="F29" s="9" t="s">
        <v>222</v>
      </c>
      <c r="G29" s="18">
        <v>2494</v>
      </c>
      <c r="H29" s="19">
        <f>G29/G31</f>
        <v>0.21931058740766796</v>
      </c>
      <c r="I29" s="60"/>
      <c r="J29" s="61"/>
      <c r="K29" s="61"/>
      <c r="L29" s="61"/>
      <c r="M29" s="61"/>
    </row>
    <row r="30" spans="1:13" ht="20.65" customHeight="1">
      <c r="A30" s="12"/>
      <c r="B30" s="9" t="s">
        <v>163</v>
      </c>
      <c r="C30" s="18">
        <v>2831</v>
      </c>
      <c r="D30" s="19">
        <f>C30/C33</f>
        <v>0.28639352554375314</v>
      </c>
      <c r="E30" s="59"/>
      <c r="F30" s="9" t="s">
        <v>225</v>
      </c>
      <c r="G30" s="18">
        <v>3546</v>
      </c>
      <c r="H30" s="19">
        <f>G30/G31</f>
        <v>0.31181850158283503</v>
      </c>
      <c r="I30" s="60"/>
      <c r="J30" s="61"/>
      <c r="K30" s="61"/>
      <c r="L30" s="61"/>
      <c r="M30" s="61"/>
    </row>
    <row r="31" spans="1:13" ht="20.65" customHeight="1">
      <c r="A31" s="12"/>
      <c r="B31" s="9" t="s">
        <v>169</v>
      </c>
      <c r="C31" s="18">
        <v>5121</v>
      </c>
      <c r="D31" s="19">
        <f>C31/C33</f>
        <v>0.51805766312594836</v>
      </c>
      <c r="E31" s="59"/>
      <c r="F31" s="9" t="s">
        <v>50</v>
      </c>
      <c r="G31" s="18">
        <f>SUM(G28:G30)</f>
        <v>11372</v>
      </c>
      <c r="H31" s="19">
        <f>SUM(H28:H30)</f>
        <v>1</v>
      </c>
      <c r="I31" s="60"/>
      <c r="J31" s="61"/>
      <c r="K31" s="61"/>
      <c r="L31" s="61"/>
      <c r="M31" s="61"/>
    </row>
    <row r="32" spans="1:13" ht="32.65" customHeight="1">
      <c r="A32" s="12"/>
      <c r="B32" s="9" t="s">
        <v>176</v>
      </c>
      <c r="C32" s="18">
        <v>1933</v>
      </c>
      <c r="D32" s="19">
        <f>C32/C33</f>
        <v>0.19554881133029844</v>
      </c>
      <c r="E32" s="60"/>
      <c r="F32" s="65"/>
      <c r="G32" s="65"/>
      <c r="H32" s="65"/>
      <c r="I32" s="61"/>
      <c r="J32" s="61"/>
      <c r="K32" s="61"/>
      <c r="L32" s="61"/>
      <c r="M32" s="61"/>
    </row>
    <row r="33" spans="1:13" ht="20.65" customHeight="1">
      <c r="A33" s="12"/>
      <c r="B33" s="9" t="s">
        <v>50</v>
      </c>
      <c r="C33" s="18">
        <f>SUM(C30:C32)</f>
        <v>9885</v>
      </c>
      <c r="D33" s="19">
        <f>SUM(D30:D32)</f>
        <v>0.99999999999999989</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2406</v>
      </c>
      <c r="D36" s="19">
        <f>C36/C38</f>
        <v>0.26837702175125489</v>
      </c>
      <c r="E36" s="60"/>
      <c r="F36" s="61"/>
      <c r="G36" s="61"/>
      <c r="H36" s="61"/>
      <c r="I36" s="61"/>
      <c r="J36" s="61"/>
      <c r="K36" s="61"/>
      <c r="L36" s="61"/>
      <c r="M36" s="61"/>
    </row>
    <row r="37" spans="1:13" ht="20.65" customHeight="1">
      <c r="A37" s="12"/>
      <c r="B37" s="9" t="s">
        <v>199</v>
      </c>
      <c r="C37" s="18">
        <v>6559</v>
      </c>
      <c r="D37" s="19">
        <f>C37/C38</f>
        <v>0.73162297824874511</v>
      </c>
      <c r="E37" s="60"/>
      <c r="F37" s="61"/>
      <c r="G37" s="61"/>
      <c r="H37" s="61"/>
      <c r="I37" s="61"/>
      <c r="J37" s="61"/>
      <c r="K37" s="61"/>
      <c r="L37" s="61"/>
      <c r="M37" s="61"/>
    </row>
    <row r="38" spans="1:13" ht="20.65" customHeight="1">
      <c r="A38" s="12"/>
      <c r="B38" s="9" t="s">
        <v>50</v>
      </c>
      <c r="C38" s="18">
        <f>SUM(C36:C37)</f>
        <v>8965</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3911</v>
      </c>
      <c r="D41" s="19">
        <f>C41/C44</f>
        <v>0.45057603686635944</v>
      </c>
      <c r="E41" s="60"/>
      <c r="F41" s="61"/>
      <c r="G41" s="61"/>
      <c r="H41" s="61"/>
      <c r="I41" s="61"/>
      <c r="J41" s="61"/>
      <c r="K41" s="61"/>
      <c r="L41" s="61"/>
      <c r="M41" s="61"/>
    </row>
    <row r="42" spans="1:13" ht="20.65" customHeight="1">
      <c r="A42" s="12"/>
      <c r="B42" s="9" t="s">
        <v>220</v>
      </c>
      <c r="C42" s="18">
        <v>2155</v>
      </c>
      <c r="D42" s="19">
        <f>C42/C44</f>
        <v>0.24827188940092165</v>
      </c>
      <c r="E42" s="60"/>
      <c r="F42" s="61"/>
      <c r="G42" s="61"/>
      <c r="H42" s="61"/>
      <c r="I42" s="61"/>
      <c r="J42" s="61"/>
      <c r="K42" s="61"/>
      <c r="L42" s="61"/>
      <c r="M42" s="61"/>
    </row>
    <row r="43" spans="1:13" ht="32.65" customHeight="1">
      <c r="A43" s="12"/>
      <c r="B43" s="9" t="s">
        <v>224</v>
      </c>
      <c r="C43" s="18">
        <v>2614</v>
      </c>
      <c r="D43" s="19">
        <f>C43/C44</f>
        <v>0.30115207373271891</v>
      </c>
      <c r="E43" s="60"/>
      <c r="F43" s="61"/>
      <c r="G43" s="61"/>
      <c r="H43" s="61"/>
      <c r="I43" s="61"/>
      <c r="J43" s="61"/>
      <c r="K43" s="61"/>
      <c r="L43" s="61"/>
      <c r="M43" s="61"/>
    </row>
    <row r="44" spans="1:13" ht="20.65" customHeight="1">
      <c r="A44" s="12"/>
      <c r="B44" s="9" t="s">
        <v>50</v>
      </c>
      <c r="C44" s="18">
        <f>SUM(C41:C43)</f>
        <v>8680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4939</v>
      </c>
      <c r="D47" s="19">
        <f>C47/C49</f>
        <v>0.58380614657210406</v>
      </c>
      <c r="E47" s="60"/>
      <c r="F47" s="61"/>
      <c r="G47" s="61"/>
      <c r="H47" s="61"/>
      <c r="I47" s="61"/>
      <c r="J47" s="61"/>
      <c r="K47" s="61"/>
      <c r="L47" s="61"/>
      <c r="M47" s="61"/>
    </row>
    <row r="48" spans="1:13" ht="32.65" customHeight="1">
      <c r="A48" s="12"/>
      <c r="B48" s="9" t="s">
        <v>241</v>
      </c>
      <c r="C48" s="18">
        <v>3521</v>
      </c>
      <c r="D48" s="19">
        <f>C48/C49</f>
        <v>0.416193853427896</v>
      </c>
      <c r="E48" s="60"/>
      <c r="F48" s="61"/>
      <c r="G48" s="61"/>
      <c r="H48" s="61"/>
      <c r="I48" s="61"/>
      <c r="J48" s="61"/>
      <c r="K48" s="61"/>
      <c r="L48" s="61"/>
      <c r="M48" s="61"/>
    </row>
    <row r="49" spans="1:13" ht="20.65" customHeight="1">
      <c r="A49" s="12"/>
      <c r="B49" s="9" t="s">
        <v>50</v>
      </c>
      <c r="C49" s="18">
        <f>SUM(C47:C48)</f>
        <v>8460</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5317</v>
      </c>
      <c r="D52" s="19">
        <f>C52/C54</f>
        <v>0.62238089664052443</v>
      </c>
      <c r="E52" s="60"/>
      <c r="F52" s="61"/>
      <c r="G52" s="61"/>
      <c r="H52" s="61"/>
      <c r="I52" s="61"/>
      <c r="J52" s="61"/>
      <c r="K52" s="61"/>
      <c r="L52" s="61"/>
      <c r="M52" s="61"/>
    </row>
    <row r="53" spans="1:13" ht="20.65" customHeight="1">
      <c r="A53" s="12"/>
      <c r="B53" s="9" t="s">
        <v>259</v>
      </c>
      <c r="C53" s="18">
        <v>3226</v>
      </c>
      <c r="D53" s="19">
        <f>C53/C54</f>
        <v>0.37761910335947557</v>
      </c>
      <c r="E53" s="60"/>
      <c r="F53" s="61"/>
      <c r="G53" s="61"/>
      <c r="H53" s="61"/>
      <c r="I53" s="61"/>
      <c r="J53" s="61"/>
      <c r="K53" s="61"/>
      <c r="L53" s="61"/>
      <c r="M53" s="61"/>
    </row>
    <row r="54" spans="1:13" ht="20.65" customHeight="1">
      <c r="A54" s="12"/>
      <c r="B54" s="9" t="s">
        <v>50</v>
      </c>
      <c r="C54" s="18">
        <f>SUM(C52:C53)</f>
        <v>8543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3791</v>
      </c>
      <c r="D57" s="19">
        <f>C57/C60</f>
        <v>0.44895783988630983</v>
      </c>
      <c r="E57" s="60"/>
      <c r="F57" s="61"/>
      <c r="G57" s="61"/>
      <c r="H57" s="61"/>
      <c r="I57" s="61"/>
      <c r="J57" s="61"/>
      <c r="K57" s="61"/>
      <c r="L57" s="61"/>
      <c r="M57" s="61"/>
    </row>
    <row r="58" spans="1:13" ht="20.65" customHeight="1">
      <c r="A58" s="12"/>
      <c r="B58" s="9" t="s">
        <v>274</v>
      </c>
      <c r="C58" s="18">
        <v>2558</v>
      </c>
      <c r="D58" s="19">
        <f>C58/C60</f>
        <v>0.30293699668403601</v>
      </c>
      <c r="E58" s="60"/>
      <c r="F58" s="61"/>
      <c r="G58" s="61"/>
      <c r="H58" s="61"/>
      <c r="I58" s="61"/>
      <c r="J58" s="61"/>
      <c r="K58" s="61"/>
      <c r="L58" s="61"/>
      <c r="M58" s="61"/>
    </row>
    <row r="59" spans="1:13" ht="20.65" customHeight="1">
      <c r="A59" s="12"/>
      <c r="B59" s="9" t="s">
        <v>278</v>
      </c>
      <c r="C59" s="18">
        <v>2095</v>
      </c>
      <c r="D59" s="19">
        <f>C59/C60</f>
        <v>0.24810516342965419</v>
      </c>
      <c r="E59" s="60"/>
      <c r="F59" s="61"/>
      <c r="G59" s="61"/>
      <c r="H59" s="61"/>
      <c r="I59" s="61"/>
      <c r="J59" s="61"/>
      <c r="K59" s="61"/>
      <c r="L59" s="61"/>
      <c r="M59" s="61"/>
    </row>
    <row r="60" spans="1:13" ht="20.65" customHeight="1">
      <c r="A60" s="12"/>
      <c r="B60" s="9" t="s">
        <v>50</v>
      </c>
      <c r="C60" s="18">
        <f>SUM(C57:C59)</f>
        <v>8444</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3395</v>
      </c>
      <c r="D63" s="19">
        <f>C63/C65</f>
        <v>0.4022511848341232</v>
      </c>
      <c r="E63" s="60"/>
      <c r="F63" s="61"/>
      <c r="G63" s="61"/>
      <c r="H63" s="61"/>
      <c r="I63" s="61"/>
      <c r="J63" s="61"/>
      <c r="K63" s="61"/>
      <c r="L63" s="61"/>
      <c r="M63" s="61"/>
    </row>
    <row r="64" spans="1:13" ht="20.65" customHeight="1">
      <c r="A64" s="12"/>
      <c r="B64" s="9" t="s">
        <v>295</v>
      </c>
      <c r="C64" s="18">
        <v>5045</v>
      </c>
      <c r="D64" s="19">
        <f>C64/C65</f>
        <v>0.59774881516587675</v>
      </c>
      <c r="E64" s="60"/>
      <c r="F64" s="61"/>
      <c r="G64" s="61"/>
      <c r="H64" s="61"/>
      <c r="I64" s="61"/>
      <c r="J64" s="61"/>
      <c r="K64" s="61"/>
      <c r="L64" s="61"/>
      <c r="M64" s="61"/>
    </row>
    <row r="65" spans="1:13" ht="20.65" customHeight="1">
      <c r="A65" s="12"/>
      <c r="B65" s="9" t="s">
        <v>50</v>
      </c>
      <c r="C65" s="18">
        <f>SUM(C63:C64)</f>
        <v>8440</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2463</v>
      </c>
      <c r="D68" s="19">
        <f>C68/C70</f>
        <v>0.23315032184778492</v>
      </c>
      <c r="E68" s="60"/>
      <c r="F68" s="61"/>
      <c r="G68" s="61"/>
      <c r="H68" s="61"/>
      <c r="I68" s="61"/>
      <c r="J68" s="61"/>
      <c r="K68" s="61"/>
      <c r="L68" s="61"/>
      <c r="M68" s="61"/>
    </row>
    <row r="69" spans="1:13" ht="20.65" customHeight="1">
      <c r="A69" s="12"/>
      <c r="B69" s="9" t="s">
        <v>309</v>
      </c>
      <c r="C69" s="18">
        <v>8101</v>
      </c>
      <c r="D69" s="19">
        <f>C69/C70</f>
        <v>0.76684967815221505</v>
      </c>
      <c r="E69" s="60"/>
      <c r="F69" s="61"/>
      <c r="G69" s="61"/>
      <c r="H69" s="61"/>
      <c r="I69" s="61"/>
      <c r="J69" s="61"/>
      <c r="K69" s="61"/>
      <c r="L69" s="61"/>
      <c r="M69" s="61"/>
    </row>
    <row r="70" spans="1:13" ht="20.65" customHeight="1">
      <c r="A70" s="12"/>
      <c r="B70" s="9" t="s">
        <v>50</v>
      </c>
      <c r="C70" s="18">
        <f>SUM(C68:C69)</f>
        <v>10564</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1325</v>
      </c>
      <c r="D73" s="19">
        <f>C73/C76</f>
        <v>0.12561623056503601</v>
      </c>
      <c r="E73" s="60"/>
      <c r="F73" s="61"/>
      <c r="G73" s="61"/>
      <c r="H73" s="61"/>
      <c r="I73" s="61"/>
      <c r="J73" s="61"/>
      <c r="K73" s="61"/>
      <c r="L73" s="61"/>
      <c r="M73" s="61"/>
    </row>
    <row r="74" spans="1:13" ht="20.65" customHeight="1">
      <c r="A74" s="12"/>
      <c r="B74" s="9" t="s">
        <v>321</v>
      </c>
      <c r="C74" s="18">
        <v>1454</v>
      </c>
      <c r="D74" s="19">
        <f>C74/C76</f>
        <v>0.13784603716344332</v>
      </c>
      <c r="E74" s="60"/>
      <c r="F74" s="61"/>
      <c r="G74" s="61"/>
      <c r="H74" s="61"/>
      <c r="I74" s="61"/>
      <c r="J74" s="61"/>
      <c r="K74" s="61"/>
      <c r="L74" s="61"/>
      <c r="M74" s="61"/>
    </row>
    <row r="75" spans="1:13" ht="20.65" customHeight="1">
      <c r="A75" s="12"/>
      <c r="B75" s="9" t="s">
        <v>323</v>
      </c>
      <c r="C75" s="18">
        <v>7769</v>
      </c>
      <c r="D75" s="19">
        <f>C75/C76</f>
        <v>0.73653773227152064</v>
      </c>
      <c r="E75" s="60"/>
      <c r="F75" s="61"/>
      <c r="G75" s="61"/>
      <c r="H75" s="61"/>
      <c r="I75" s="61"/>
      <c r="J75" s="61"/>
      <c r="K75" s="61"/>
      <c r="L75" s="61"/>
      <c r="M75" s="61"/>
    </row>
    <row r="76" spans="1:13" ht="20.65" customHeight="1">
      <c r="A76" s="12"/>
      <c r="B76" s="9" t="s">
        <v>50</v>
      </c>
      <c r="C76" s="18">
        <f>SUM(C73:C75)</f>
        <v>10548</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3286</v>
      </c>
      <c r="D79" s="19">
        <f>C79/C82</f>
        <v>0.30291297935103245</v>
      </c>
      <c r="E79" s="60"/>
      <c r="F79" s="61"/>
      <c r="G79" s="61"/>
      <c r="H79" s="61"/>
      <c r="I79" s="61"/>
      <c r="J79" s="61"/>
      <c r="K79" s="61"/>
      <c r="L79" s="61"/>
      <c r="M79" s="61"/>
    </row>
    <row r="80" spans="1:13" ht="20.65" customHeight="1">
      <c r="A80" s="12"/>
      <c r="B80" s="9" t="s">
        <v>332</v>
      </c>
      <c r="C80" s="18">
        <v>1517</v>
      </c>
      <c r="D80" s="19">
        <f>C80/C82</f>
        <v>0.13984144542772861</v>
      </c>
      <c r="E80" s="60"/>
      <c r="F80" s="61"/>
      <c r="G80" s="61"/>
      <c r="H80" s="61"/>
      <c r="I80" s="61"/>
      <c r="J80" s="61"/>
      <c r="K80" s="61"/>
      <c r="L80" s="61"/>
      <c r="M80" s="61"/>
    </row>
    <row r="81" spans="1:13" ht="20.65" customHeight="1">
      <c r="A81" s="12"/>
      <c r="B81" s="9" t="s">
        <v>333</v>
      </c>
      <c r="C81" s="18">
        <v>6045</v>
      </c>
      <c r="D81" s="19">
        <f>C81/C82</f>
        <v>0.55724557522123896</v>
      </c>
      <c r="E81" s="60"/>
      <c r="F81" s="61"/>
      <c r="G81" s="61"/>
      <c r="H81" s="61"/>
      <c r="I81" s="61"/>
      <c r="J81" s="61"/>
      <c r="K81" s="61"/>
      <c r="L81" s="61"/>
      <c r="M81" s="61"/>
    </row>
    <row r="82" spans="1:13" ht="20.65" customHeight="1">
      <c r="A82" s="12"/>
      <c r="B82" s="9" t="s">
        <v>50</v>
      </c>
      <c r="C82" s="18">
        <f>SUM(C79:C81)</f>
        <v>10848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963</v>
      </c>
      <c r="D85" s="19">
        <f>C85/C89</f>
        <v>9.4830132939438705E-2</v>
      </c>
      <c r="E85" s="60"/>
      <c r="F85" s="61"/>
      <c r="G85" s="61"/>
      <c r="H85" s="61"/>
      <c r="I85" s="61"/>
      <c r="J85" s="61"/>
      <c r="K85" s="61"/>
      <c r="L85" s="61"/>
      <c r="M85" s="61"/>
    </row>
    <row r="86" spans="1:13" ht="20.65" customHeight="1">
      <c r="A86" s="12"/>
      <c r="B86" s="9" t="s">
        <v>342</v>
      </c>
      <c r="C86" s="18">
        <v>3296</v>
      </c>
      <c r="D86" s="19">
        <f>C86/C89</f>
        <v>0.32456917774495325</v>
      </c>
      <c r="E86" s="60"/>
      <c r="F86" s="61"/>
      <c r="G86" s="61"/>
      <c r="H86" s="61"/>
      <c r="I86" s="61"/>
      <c r="J86" s="61"/>
      <c r="K86" s="61"/>
      <c r="L86" s="61"/>
      <c r="M86" s="61"/>
    </row>
    <row r="87" spans="1:13" ht="20.65" customHeight="1">
      <c r="A87" s="12"/>
      <c r="B87" s="9" t="s">
        <v>344</v>
      </c>
      <c r="C87" s="18">
        <v>1384</v>
      </c>
      <c r="D87" s="19">
        <f>C87/C89</f>
        <v>0.13628754308222552</v>
      </c>
      <c r="E87" s="60"/>
      <c r="F87" s="61"/>
      <c r="G87" s="61"/>
      <c r="H87" s="61"/>
      <c r="I87" s="61"/>
      <c r="J87" s="61"/>
      <c r="K87" s="61"/>
      <c r="L87" s="61"/>
      <c r="M87" s="61"/>
    </row>
    <row r="88" spans="1:13" ht="20.65" customHeight="1">
      <c r="A88" s="12"/>
      <c r="B88" s="9" t="s">
        <v>346</v>
      </c>
      <c r="C88" s="18">
        <v>4512</v>
      </c>
      <c r="D88" s="19">
        <f>C88/C89</f>
        <v>0.44431314623338258</v>
      </c>
      <c r="E88" s="60"/>
      <c r="F88" s="61"/>
      <c r="G88" s="61"/>
      <c r="H88" s="61"/>
      <c r="I88" s="61"/>
      <c r="J88" s="61"/>
      <c r="K88" s="61"/>
      <c r="L88" s="61"/>
      <c r="M88" s="61"/>
    </row>
    <row r="89" spans="1:13" ht="20.65" customHeight="1">
      <c r="A89" s="12"/>
      <c r="B89" s="9" t="s">
        <v>50</v>
      </c>
      <c r="C89" s="18">
        <f>SUM(C85:C88)</f>
        <v>10155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5058</v>
      </c>
      <c r="D92" s="19">
        <f>C92/C94</f>
        <v>0.53046670162558995</v>
      </c>
      <c r="E92" s="60"/>
      <c r="F92" s="61"/>
      <c r="G92" s="61"/>
      <c r="H92" s="61"/>
      <c r="I92" s="61"/>
      <c r="J92" s="61"/>
      <c r="K92" s="61"/>
      <c r="L92" s="61"/>
      <c r="M92" s="61"/>
    </row>
    <row r="93" spans="1:13" ht="20.65" customHeight="1">
      <c r="A93" s="12"/>
      <c r="B93" s="9" t="s">
        <v>355</v>
      </c>
      <c r="C93" s="18">
        <v>4477</v>
      </c>
      <c r="D93" s="19">
        <f>C93/C94</f>
        <v>0.46953329837441005</v>
      </c>
      <c r="E93" s="60"/>
      <c r="F93" s="61"/>
      <c r="G93" s="61"/>
      <c r="H93" s="61"/>
      <c r="I93" s="61"/>
      <c r="J93" s="61"/>
      <c r="K93" s="61"/>
      <c r="L93" s="61"/>
      <c r="M93" s="61"/>
    </row>
    <row r="94" spans="1:13" ht="20.65" customHeight="1">
      <c r="A94" s="12"/>
      <c r="B94" s="9" t="s">
        <v>50</v>
      </c>
      <c r="C94" s="18">
        <f>SUM(C92:C93)</f>
        <v>9535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5748</v>
      </c>
      <c r="D97" s="19">
        <f>C97/C99</f>
        <v>0.66175454754777807</v>
      </c>
      <c r="E97" s="60"/>
      <c r="F97" s="61"/>
      <c r="G97" s="61"/>
      <c r="H97" s="61"/>
      <c r="I97" s="61"/>
      <c r="J97" s="61"/>
      <c r="K97" s="61"/>
      <c r="L97" s="61"/>
      <c r="M97" s="61"/>
    </row>
    <row r="98" spans="1:13" ht="20.65" customHeight="1">
      <c r="A98" s="12"/>
      <c r="B98" s="9" t="s">
        <v>364</v>
      </c>
      <c r="C98" s="18">
        <v>2938</v>
      </c>
      <c r="D98" s="19">
        <f>C98/C99</f>
        <v>0.33824545245222198</v>
      </c>
      <c r="E98" s="60"/>
      <c r="F98" s="61"/>
      <c r="G98" s="61"/>
      <c r="H98" s="61"/>
      <c r="I98" s="61"/>
      <c r="J98" s="61"/>
      <c r="K98" s="61"/>
      <c r="L98" s="61"/>
      <c r="M98" s="61"/>
    </row>
    <row r="99" spans="1:13" ht="20.65" customHeight="1">
      <c r="A99" s="12"/>
      <c r="B99" s="9" t="s">
        <v>50</v>
      </c>
      <c r="C99" s="18">
        <f>SUM(C97:C98)</f>
        <v>8686</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99"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293</v>
      </c>
      <c r="D4" s="19">
        <f>C4/C9</f>
        <v>8.715050565139798E-2</v>
      </c>
      <c r="E4" s="60"/>
    </row>
    <row r="5" spans="1:5" ht="20.65" customHeight="1">
      <c r="A5" s="12"/>
      <c r="B5" s="9" t="s">
        <v>37</v>
      </c>
      <c r="C5" s="18">
        <v>312</v>
      </c>
      <c r="D5" s="19">
        <f>C5/C9</f>
        <v>9.2801903628792384E-2</v>
      </c>
      <c r="E5" s="60"/>
    </row>
    <row r="6" spans="1:5" ht="20.65" customHeight="1">
      <c r="A6" s="12"/>
      <c r="B6" s="9" t="s">
        <v>47</v>
      </c>
      <c r="C6" s="18">
        <v>184</v>
      </c>
      <c r="D6" s="19">
        <f>C6/C9</f>
        <v>5.4729327781082686E-2</v>
      </c>
      <c r="E6" s="60"/>
    </row>
    <row r="7" spans="1:5" ht="20.65" customHeight="1">
      <c r="A7" s="12"/>
      <c r="B7" s="9" t="s">
        <v>52</v>
      </c>
      <c r="C7" s="18">
        <v>2564</v>
      </c>
      <c r="D7" s="19">
        <f>C7/C9</f>
        <v>0.76264128494943484</v>
      </c>
      <c r="E7" s="60"/>
    </row>
    <row r="8" spans="1:5" ht="20.65" customHeight="1">
      <c r="A8" s="12"/>
      <c r="B8" s="9" t="s">
        <v>55</v>
      </c>
      <c r="C8" s="18">
        <v>9</v>
      </c>
      <c r="D8" s="19">
        <f>C8/C9</f>
        <v>2.676977989292088E-3</v>
      </c>
      <c r="E8" s="60"/>
    </row>
    <row r="9" spans="1:5" ht="20.65" customHeight="1">
      <c r="A9" s="12"/>
      <c r="B9" s="9" t="s">
        <v>50</v>
      </c>
      <c r="C9" s="18">
        <f>SUM(C4:C8)</f>
        <v>3362</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411</v>
      </c>
      <c r="D12" s="19">
        <f>C12/C15</f>
        <v>0.13076678332803054</v>
      </c>
      <c r="E12" s="60"/>
    </row>
    <row r="13" spans="1:5" ht="32.65" customHeight="1">
      <c r="A13" s="12"/>
      <c r="B13" s="9" t="s">
        <v>85</v>
      </c>
      <c r="C13" s="18">
        <v>2172</v>
      </c>
      <c r="D13" s="19">
        <f>C13/C15</f>
        <v>0.69105949729557747</v>
      </c>
      <c r="E13" s="60"/>
    </row>
    <row r="14" spans="1:5" ht="20.65" customHeight="1">
      <c r="A14" s="12"/>
      <c r="B14" s="9" t="s">
        <v>90</v>
      </c>
      <c r="C14" s="18">
        <v>560</v>
      </c>
      <c r="D14" s="19">
        <f>C14/C15</f>
        <v>0.17817371937639198</v>
      </c>
      <c r="E14" s="60"/>
    </row>
    <row r="15" spans="1:5" ht="20.65" customHeight="1">
      <c r="A15" s="12"/>
      <c r="B15" s="9" t="s">
        <v>50</v>
      </c>
      <c r="C15" s="18">
        <f>SUM(C12:C14)</f>
        <v>3143</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606</v>
      </c>
      <c r="D18" s="19">
        <f>C18/C22</f>
        <v>0.19868852459016392</v>
      </c>
      <c r="E18" s="60"/>
    </row>
    <row r="19" spans="1:5" ht="20.65" customHeight="1">
      <c r="A19" s="12"/>
      <c r="B19" s="9" t="s">
        <v>114</v>
      </c>
      <c r="C19" s="18">
        <v>1087</v>
      </c>
      <c r="D19" s="19">
        <f>C19/C22</f>
        <v>0.35639344262295081</v>
      </c>
      <c r="E19" s="60"/>
    </row>
    <row r="20" spans="1:5" ht="20.65" customHeight="1">
      <c r="A20" s="12"/>
      <c r="B20" s="9" t="s">
        <v>120</v>
      </c>
      <c r="C20" s="18">
        <v>936</v>
      </c>
      <c r="D20" s="19">
        <f>C20/C22</f>
        <v>0.30688524590163935</v>
      </c>
      <c r="E20" s="60"/>
    </row>
    <row r="21" spans="1:5" ht="20.65" customHeight="1">
      <c r="A21" s="12"/>
      <c r="B21" s="9" t="s">
        <v>127</v>
      </c>
      <c r="C21" s="18">
        <v>421</v>
      </c>
      <c r="D21" s="19">
        <f>C21/C22</f>
        <v>0.1380327868852459</v>
      </c>
      <c r="E21" s="60"/>
    </row>
    <row r="22" spans="1:5" ht="20.65" customHeight="1">
      <c r="A22" s="12"/>
      <c r="B22" s="9" t="s">
        <v>50</v>
      </c>
      <c r="C22" s="18">
        <f>SUM(C18:C21)</f>
        <v>3050</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813</v>
      </c>
      <c r="D25" s="19">
        <f>C25/C27</f>
        <v>0.26603403141361259</v>
      </c>
      <c r="E25" s="60"/>
    </row>
    <row r="26" spans="1:5" ht="20.65" customHeight="1">
      <c r="A26" s="12"/>
      <c r="B26" s="9" t="s">
        <v>148</v>
      </c>
      <c r="C26" s="18">
        <v>2243</v>
      </c>
      <c r="D26" s="19">
        <f>C26/C27</f>
        <v>0.73396596858638741</v>
      </c>
      <c r="E26" s="60"/>
    </row>
    <row r="27" spans="1:5" ht="20.65" customHeight="1">
      <c r="A27" s="12"/>
      <c r="B27" s="9" t="s">
        <v>50</v>
      </c>
      <c r="C27" s="18">
        <f>SUM(C25:C26)</f>
        <v>3056</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546</v>
      </c>
      <c r="D30" s="19">
        <f>C30/C33</f>
        <v>0.20689655172413793</v>
      </c>
      <c r="E30" s="60"/>
    </row>
    <row r="31" spans="1:5" ht="20.65" customHeight="1">
      <c r="A31" s="12"/>
      <c r="B31" s="9" t="s">
        <v>169</v>
      </c>
      <c r="C31" s="18">
        <v>963</v>
      </c>
      <c r="D31" s="19">
        <f>C31/C33</f>
        <v>0.36491095111784766</v>
      </c>
      <c r="E31" s="60"/>
    </row>
    <row r="32" spans="1:5" ht="32.65" customHeight="1">
      <c r="A32" s="12"/>
      <c r="B32" s="9" t="s">
        <v>176</v>
      </c>
      <c r="C32" s="18">
        <v>1130</v>
      </c>
      <c r="D32" s="19">
        <f>C32/C33</f>
        <v>0.42819249715801438</v>
      </c>
      <c r="E32" s="60"/>
    </row>
    <row r="33" spans="1:5" ht="20.65" customHeight="1">
      <c r="A33" s="12"/>
      <c r="B33" s="9" t="s">
        <v>50</v>
      </c>
      <c r="C33" s="18">
        <f>SUM(C30:C32)</f>
        <v>2639</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612</v>
      </c>
      <c r="D36" s="19">
        <f>C36/C38</f>
        <v>0.27187916481563751</v>
      </c>
      <c r="E36" s="60"/>
    </row>
    <row r="37" spans="1:5" ht="20.65" customHeight="1">
      <c r="A37" s="12"/>
      <c r="B37" s="9" t="s">
        <v>199</v>
      </c>
      <c r="C37" s="18">
        <v>1639</v>
      </c>
      <c r="D37" s="19">
        <f>C37/C38</f>
        <v>0.72812083518436255</v>
      </c>
      <c r="E37" s="60"/>
    </row>
    <row r="38" spans="1:5" ht="20.65" customHeight="1">
      <c r="A38" s="12"/>
      <c r="B38" s="9" t="s">
        <v>50</v>
      </c>
      <c r="C38" s="18">
        <f>SUM(C36:C37)</f>
        <v>2251</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982</v>
      </c>
      <c r="D41" s="19">
        <f>C41/C44</f>
        <v>0.44616083598364381</v>
      </c>
      <c r="E41" s="60"/>
    </row>
    <row r="42" spans="1:5" ht="20.65" customHeight="1">
      <c r="A42" s="12"/>
      <c r="B42" s="9" t="s">
        <v>220</v>
      </c>
      <c r="C42" s="18">
        <v>484</v>
      </c>
      <c r="D42" s="19">
        <f>C42/C44</f>
        <v>0.21990004543389369</v>
      </c>
      <c r="E42" s="60"/>
    </row>
    <row r="43" spans="1:5" ht="32.65" customHeight="1">
      <c r="A43" s="12"/>
      <c r="B43" s="9" t="s">
        <v>224</v>
      </c>
      <c r="C43" s="18">
        <v>735</v>
      </c>
      <c r="D43" s="19">
        <f>C43/C44</f>
        <v>0.3339391185824625</v>
      </c>
      <c r="E43" s="60"/>
    </row>
    <row r="44" spans="1:5" ht="20.65" customHeight="1">
      <c r="A44" s="12"/>
      <c r="B44" s="9" t="s">
        <v>50</v>
      </c>
      <c r="C44" s="18">
        <f>SUM(C41:C43)</f>
        <v>2201</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1142</v>
      </c>
      <c r="D47" s="19">
        <f>C47/C49</f>
        <v>0.51838402178847032</v>
      </c>
      <c r="E47" s="60"/>
    </row>
    <row r="48" spans="1:5" ht="32.65" customHeight="1">
      <c r="A48" s="12"/>
      <c r="B48" s="9" t="s">
        <v>241</v>
      </c>
      <c r="C48" s="18">
        <v>1061</v>
      </c>
      <c r="D48" s="19">
        <f>C48/C49</f>
        <v>0.48161597821152974</v>
      </c>
      <c r="E48" s="60"/>
    </row>
    <row r="49" spans="1:5" ht="20.65" customHeight="1">
      <c r="A49" s="12"/>
      <c r="B49" s="9" t="s">
        <v>50</v>
      </c>
      <c r="C49" s="18">
        <f>SUM(C47:C48)</f>
        <v>2203</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1356</v>
      </c>
      <c r="D52" s="19">
        <f>C52/C54</f>
        <v>0.63992449268522889</v>
      </c>
      <c r="E52" s="60"/>
    </row>
    <row r="53" spans="1:5" ht="20.65" customHeight="1">
      <c r="A53" s="12"/>
      <c r="B53" s="9" t="s">
        <v>259</v>
      </c>
      <c r="C53" s="18">
        <v>763</v>
      </c>
      <c r="D53" s="19">
        <f>C53/C54</f>
        <v>0.36007550731477111</v>
      </c>
      <c r="E53" s="60"/>
    </row>
    <row r="54" spans="1:5" ht="20.65" customHeight="1">
      <c r="A54" s="12"/>
      <c r="B54" s="9" t="s">
        <v>50</v>
      </c>
      <c r="C54" s="18">
        <f>SUM(C52:C53)</f>
        <v>2119</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941</v>
      </c>
      <c r="D57" s="19">
        <f>C57/C60</f>
        <v>0.43828598043782019</v>
      </c>
      <c r="E57" s="60"/>
    </row>
    <row r="58" spans="1:5" ht="20.65" customHeight="1">
      <c r="A58" s="12"/>
      <c r="B58" s="9" t="s">
        <v>274</v>
      </c>
      <c r="C58" s="18">
        <v>743</v>
      </c>
      <c r="D58" s="19">
        <f>C58/C60</f>
        <v>0.34606427573358173</v>
      </c>
      <c r="E58" s="60"/>
    </row>
    <row r="59" spans="1:5" ht="20.65" customHeight="1">
      <c r="A59" s="12"/>
      <c r="B59" s="9" t="s">
        <v>278</v>
      </c>
      <c r="C59" s="18">
        <v>463</v>
      </c>
      <c r="D59" s="19">
        <f>C59/C60</f>
        <v>0.21564974382859806</v>
      </c>
      <c r="E59" s="60"/>
    </row>
    <row r="60" spans="1:5" ht="20.65" customHeight="1">
      <c r="A60" s="12"/>
      <c r="B60" s="9" t="s">
        <v>50</v>
      </c>
      <c r="C60" s="18">
        <f>SUM(C57:C59)</f>
        <v>2147</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788</v>
      </c>
      <c r="D63" s="19">
        <f>C63/C65</f>
        <v>0.36397228637413392</v>
      </c>
      <c r="E63" s="60"/>
    </row>
    <row r="64" spans="1:5" ht="20.65" customHeight="1">
      <c r="A64" s="12"/>
      <c r="B64" s="9" t="s">
        <v>295</v>
      </c>
      <c r="C64" s="18">
        <v>1377</v>
      </c>
      <c r="D64" s="19">
        <f>C64/C65</f>
        <v>0.63602771362586608</v>
      </c>
      <c r="E64" s="60"/>
    </row>
    <row r="65" spans="1:5" ht="20.65" customHeight="1">
      <c r="A65" s="12"/>
      <c r="B65" s="9" t="s">
        <v>50</v>
      </c>
      <c r="C65" s="18">
        <f>SUM(C63:C64)</f>
        <v>2165</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801</v>
      </c>
      <c r="D68" s="19">
        <f>C68/C70</f>
        <v>0.32220434432823813</v>
      </c>
      <c r="E68" s="60"/>
    </row>
    <row r="69" spans="1:5" ht="20.65" customHeight="1">
      <c r="A69" s="12"/>
      <c r="B69" s="9" t="s">
        <v>309</v>
      </c>
      <c r="C69" s="18">
        <v>1685</v>
      </c>
      <c r="D69" s="19">
        <f>C69/C70</f>
        <v>0.67779565567176192</v>
      </c>
      <c r="E69" s="60"/>
    </row>
    <row r="70" spans="1:5" ht="20.65" customHeight="1">
      <c r="A70" s="12"/>
      <c r="B70" s="9" t="s">
        <v>50</v>
      </c>
      <c r="C70" s="18">
        <f>SUM(C68:C69)</f>
        <v>2486</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317</v>
      </c>
      <c r="D73" s="19">
        <f>C73/C76</f>
        <v>0.11877107530910454</v>
      </c>
      <c r="E73" s="60"/>
    </row>
    <row r="74" spans="1:5" ht="20.65" customHeight="1">
      <c r="A74" s="12"/>
      <c r="B74" s="9" t="s">
        <v>321</v>
      </c>
      <c r="C74" s="18">
        <v>332</v>
      </c>
      <c r="D74" s="19">
        <f>C74/C76</f>
        <v>0.12439115773698015</v>
      </c>
      <c r="E74" s="60"/>
    </row>
    <row r="75" spans="1:5" ht="20.65" customHeight="1">
      <c r="A75" s="12"/>
      <c r="B75" s="9" t="s">
        <v>323</v>
      </c>
      <c r="C75" s="18">
        <v>2020</v>
      </c>
      <c r="D75" s="19">
        <f>C75/C76</f>
        <v>0.75683776695391536</v>
      </c>
      <c r="E75" s="60"/>
    </row>
    <row r="76" spans="1:5" ht="20.65" customHeight="1">
      <c r="A76" s="12"/>
      <c r="B76" s="9" t="s">
        <v>50</v>
      </c>
      <c r="C76" s="18">
        <f>SUM(C73:C75)</f>
        <v>2669</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725</v>
      </c>
      <c r="D79" s="19">
        <f>C79/C82</f>
        <v>0.27021990309355198</v>
      </c>
      <c r="E79" s="60"/>
    </row>
    <row r="80" spans="1:5" ht="20.65" customHeight="1">
      <c r="A80" s="12"/>
      <c r="B80" s="9" t="s">
        <v>332</v>
      </c>
      <c r="C80" s="18">
        <v>257</v>
      </c>
      <c r="D80" s="19">
        <f>C80/C82</f>
        <v>9.5788296682817742E-2</v>
      </c>
      <c r="E80" s="60"/>
    </row>
    <row r="81" spans="1:5" ht="20.65" customHeight="1">
      <c r="A81" s="12"/>
      <c r="B81" s="9" t="s">
        <v>333</v>
      </c>
      <c r="C81" s="18">
        <v>1701</v>
      </c>
      <c r="D81" s="19">
        <f>C81/C82</f>
        <v>0.63399180022363022</v>
      </c>
      <c r="E81" s="60"/>
    </row>
    <row r="82" spans="1:5" ht="20.65" customHeight="1">
      <c r="A82" s="12"/>
      <c r="B82" s="9" t="s">
        <v>50</v>
      </c>
      <c r="C82" s="18">
        <f>SUM(C79:C81)</f>
        <v>2683</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368</v>
      </c>
      <c r="D85" s="19">
        <f>C85/C89</f>
        <v>0.15507796038769489</v>
      </c>
      <c r="E85" s="60"/>
    </row>
    <row r="86" spans="1:5" ht="20.65" customHeight="1">
      <c r="A86" s="12"/>
      <c r="B86" s="9" t="s">
        <v>342</v>
      </c>
      <c r="C86" s="18">
        <v>462</v>
      </c>
      <c r="D86" s="19">
        <f>C86/C89</f>
        <v>0.19469026548672566</v>
      </c>
      <c r="E86" s="60"/>
    </row>
    <row r="87" spans="1:5" ht="20.65" customHeight="1">
      <c r="A87" s="12"/>
      <c r="B87" s="9" t="s">
        <v>344</v>
      </c>
      <c r="C87" s="18">
        <v>662</v>
      </c>
      <c r="D87" s="19">
        <f>C87/C89</f>
        <v>0.27897176569742943</v>
      </c>
      <c r="E87" s="60"/>
    </row>
    <row r="88" spans="1:5" ht="20.65" customHeight="1">
      <c r="A88" s="12"/>
      <c r="B88" s="9" t="s">
        <v>346</v>
      </c>
      <c r="C88" s="18">
        <v>881</v>
      </c>
      <c r="D88" s="19">
        <f>C88/C89</f>
        <v>0.37126000842815005</v>
      </c>
      <c r="E88" s="60"/>
    </row>
    <row r="89" spans="1:5" ht="20.65" customHeight="1">
      <c r="A89" s="12"/>
      <c r="B89" s="9" t="s">
        <v>50</v>
      </c>
      <c r="C89" s="18">
        <f>SUM(C85:C88)</f>
        <v>2373</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1656</v>
      </c>
      <c r="D92" s="19">
        <f>C92/C94</f>
        <v>0.65068762278978387</v>
      </c>
      <c r="E92" s="60"/>
    </row>
    <row r="93" spans="1:5" ht="20.65" customHeight="1">
      <c r="A93" s="12"/>
      <c r="B93" s="9" t="s">
        <v>355</v>
      </c>
      <c r="C93" s="18">
        <v>889</v>
      </c>
      <c r="D93" s="19">
        <f>C93/C94</f>
        <v>0.34931237721021613</v>
      </c>
      <c r="E93" s="60"/>
    </row>
    <row r="94" spans="1:5" ht="20.65" customHeight="1">
      <c r="A94" s="12"/>
      <c r="B94" s="9" t="s">
        <v>50</v>
      </c>
      <c r="C94" s="18">
        <f>SUM(C92:C93)</f>
        <v>2545</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1452</v>
      </c>
      <c r="D97" s="19">
        <f>C97/C99</f>
        <v>0.69208770257387986</v>
      </c>
      <c r="E97" s="60"/>
    </row>
    <row r="98" spans="1:5" ht="20.65" customHeight="1">
      <c r="A98" s="12"/>
      <c r="B98" s="9" t="s">
        <v>364</v>
      </c>
      <c r="C98" s="18">
        <v>646</v>
      </c>
      <c r="D98" s="19">
        <f>C98/C99</f>
        <v>0.30791229742612014</v>
      </c>
      <c r="E98" s="60"/>
    </row>
    <row r="99" spans="1:5" ht="20.65" customHeight="1">
      <c r="A99" s="12"/>
      <c r="B99" s="9" t="s">
        <v>50</v>
      </c>
      <c r="C99" s="18">
        <f>SUM(C97:C98)</f>
        <v>2098</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55" customWidth="1"/>
  </cols>
  <sheetData>
    <row r="1" spans="1:12" ht="27.6" customHeight="1">
      <c r="A1" s="143" t="s">
        <v>5</v>
      </c>
      <c r="B1" s="143"/>
      <c r="C1" s="143"/>
      <c r="D1" s="143"/>
      <c r="E1" s="143"/>
      <c r="F1" s="143"/>
      <c r="G1" s="143"/>
      <c r="H1" s="143"/>
      <c r="I1" s="143"/>
      <c r="J1" s="143"/>
      <c r="K1" s="143"/>
      <c r="L1" s="143"/>
    </row>
    <row r="2" spans="1:12" ht="20.45" customHeight="1">
      <c r="A2" s="6"/>
      <c r="B2" s="7"/>
      <c r="C2" s="7"/>
      <c r="D2" s="7"/>
      <c r="E2" s="6"/>
      <c r="F2" s="7"/>
      <c r="G2" s="7"/>
      <c r="H2" s="7"/>
      <c r="I2" s="6"/>
      <c r="J2" s="6"/>
      <c r="K2" s="6"/>
      <c r="L2" s="6"/>
    </row>
    <row r="3" spans="1:12" ht="20.65" customHeight="1">
      <c r="A3" s="8"/>
      <c r="B3" s="9" t="s">
        <v>15</v>
      </c>
      <c r="C3" s="9" t="s">
        <v>16</v>
      </c>
      <c r="D3" s="9" t="s">
        <v>17</v>
      </c>
      <c r="E3" s="56"/>
      <c r="F3" s="9" t="s">
        <v>18</v>
      </c>
      <c r="G3" s="9" t="s">
        <v>16</v>
      </c>
      <c r="H3" s="9" t="s">
        <v>17</v>
      </c>
      <c r="I3" s="57"/>
      <c r="J3" s="58"/>
      <c r="K3" s="58"/>
      <c r="L3" s="58"/>
    </row>
    <row r="4" spans="1:12" ht="20.65" customHeight="1">
      <c r="A4" s="12"/>
      <c r="B4" s="9" t="s">
        <v>27</v>
      </c>
      <c r="C4" s="18">
        <v>1364</v>
      </c>
      <c r="D4" s="19">
        <f>C4/C9</f>
        <v>0.15785210045133666</v>
      </c>
      <c r="E4" s="59"/>
      <c r="F4" s="9" t="s">
        <v>28</v>
      </c>
      <c r="G4" s="18">
        <v>1736</v>
      </c>
      <c r="H4" s="19">
        <f>G4/G9</f>
        <v>0.20327868852459016</v>
      </c>
      <c r="I4" s="60"/>
      <c r="J4" s="61"/>
      <c r="K4" s="61"/>
      <c r="L4" s="61"/>
    </row>
    <row r="5" spans="1:12" ht="20.65" customHeight="1">
      <c r="A5" s="12"/>
      <c r="B5" s="9" t="s">
        <v>37</v>
      </c>
      <c r="C5" s="18">
        <v>1304</v>
      </c>
      <c r="D5" s="19">
        <f>C5/C9</f>
        <v>0.15090845966901978</v>
      </c>
      <c r="E5" s="59"/>
      <c r="F5" s="9" t="s">
        <v>38</v>
      </c>
      <c r="G5" s="18">
        <v>2314</v>
      </c>
      <c r="H5" s="19">
        <f>G5/G9</f>
        <v>0.27096018735362998</v>
      </c>
      <c r="I5" s="60"/>
      <c r="J5" s="61"/>
      <c r="K5" s="61"/>
      <c r="L5" s="61"/>
    </row>
    <row r="6" spans="1:12" ht="20.65" customHeight="1">
      <c r="A6" s="12"/>
      <c r="B6" s="9" t="s">
        <v>47</v>
      </c>
      <c r="C6" s="18">
        <v>130</v>
      </c>
      <c r="D6" s="19">
        <f>C6/C9</f>
        <v>1.5044555028353199E-2</v>
      </c>
      <c r="E6" s="59"/>
      <c r="F6" s="9" t="s">
        <v>48</v>
      </c>
      <c r="G6" s="18">
        <v>473</v>
      </c>
      <c r="H6" s="19">
        <f>G6/G9</f>
        <v>5.5386416861826701E-2</v>
      </c>
      <c r="I6" s="60"/>
      <c r="J6" s="61"/>
      <c r="K6" s="61"/>
      <c r="L6" s="61"/>
    </row>
    <row r="7" spans="1:12" ht="20.65" customHeight="1">
      <c r="A7" s="12"/>
      <c r="B7" s="9" t="s">
        <v>52</v>
      </c>
      <c r="C7" s="18">
        <v>5798</v>
      </c>
      <c r="D7" s="19">
        <f>C7/C9</f>
        <v>0.67098715426455269</v>
      </c>
      <c r="E7" s="59"/>
      <c r="F7" s="9" t="s">
        <v>53</v>
      </c>
      <c r="G7" s="18">
        <v>763</v>
      </c>
      <c r="H7" s="19">
        <f>G7/G9</f>
        <v>8.9344262295081966E-2</v>
      </c>
      <c r="I7" s="60"/>
      <c r="J7" s="61"/>
      <c r="K7" s="61"/>
      <c r="L7" s="61"/>
    </row>
    <row r="8" spans="1:12" ht="20.65" customHeight="1">
      <c r="A8" s="12"/>
      <c r="B8" s="9" t="s">
        <v>55</v>
      </c>
      <c r="C8" s="18">
        <v>45</v>
      </c>
      <c r="D8" s="19">
        <f>C8/C9</f>
        <v>5.2077305867376461E-3</v>
      </c>
      <c r="E8" s="59"/>
      <c r="F8" s="9" t="s">
        <v>56</v>
      </c>
      <c r="G8" s="18">
        <v>3254</v>
      </c>
      <c r="H8" s="19">
        <f>G8/G9</f>
        <v>0.38103044496487121</v>
      </c>
      <c r="I8" s="60"/>
      <c r="J8" s="61"/>
      <c r="K8" s="61"/>
      <c r="L8" s="61"/>
    </row>
    <row r="9" spans="1:12" ht="20.65" customHeight="1">
      <c r="A9" s="12"/>
      <c r="B9" s="9" t="s">
        <v>50</v>
      </c>
      <c r="C9" s="18">
        <f>SUM(C4:C8)</f>
        <v>8641</v>
      </c>
      <c r="D9" s="19">
        <f>SUM(D4:D8)</f>
        <v>1</v>
      </c>
      <c r="E9" s="59"/>
      <c r="F9" s="9" t="s">
        <v>50</v>
      </c>
      <c r="G9" s="18">
        <f>SUM(G4:G8)</f>
        <v>8540</v>
      </c>
      <c r="H9" s="19">
        <f>SUM(H4:H8)</f>
        <v>1</v>
      </c>
      <c r="I9" s="60"/>
      <c r="J9" s="61"/>
      <c r="K9" s="61"/>
      <c r="L9" s="61"/>
    </row>
    <row r="10" spans="1:12" ht="20.65" customHeight="1">
      <c r="A10" s="49"/>
      <c r="B10" s="62"/>
      <c r="C10" s="63"/>
      <c r="D10" s="63"/>
      <c r="E10" s="61"/>
      <c r="F10" s="63"/>
      <c r="G10" s="63"/>
      <c r="H10" s="63"/>
      <c r="I10" s="61"/>
      <c r="J10" s="61"/>
      <c r="K10" s="61"/>
      <c r="L10" s="61"/>
    </row>
    <row r="11" spans="1:12" ht="20.65" customHeight="1">
      <c r="A11" s="12"/>
      <c r="B11" s="9" t="s">
        <v>75</v>
      </c>
      <c r="C11" s="9" t="s">
        <v>16</v>
      </c>
      <c r="D11" s="9" t="s">
        <v>17</v>
      </c>
      <c r="E11" s="59"/>
      <c r="F11" s="9" t="s">
        <v>356</v>
      </c>
      <c r="G11" s="9" t="s">
        <v>16</v>
      </c>
      <c r="H11" s="9" t="s">
        <v>17</v>
      </c>
      <c r="I11" s="60"/>
      <c r="J11" s="61"/>
      <c r="K11" s="61"/>
      <c r="L11" s="61"/>
    </row>
    <row r="12" spans="1:12" ht="20.65" customHeight="1">
      <c r="A12" s="12"/>
      <c r="B12" s="9" t="s">
        <v>81</v>
      </c>
      <c r="C12" s="18">
        <v>3311</v>
      </c>
      <c r="D12" s="19">
        <f>C12/C15</f>
        <v>0.40055649649165254</v>
      </c>
      <c r="E12" s="59"/>
      <c r="F12" s="9" t="s">
        <v>358</v>
      </c>
      <c r="G12" s="18">
        <v>847</v>
      </c>
      <c r="H12" s="19">
        <f>G12/G14</f>
        <v>0.43547557840616968</v>
      </c>
      <c r="I12" s="60"/>
      <c r="J12" s="61"/>
      <c r="K12" s="61"/>
      <c r="L12" s="61"/>
    </row>
    <row r="13" spans="1:12" ht="32.65" customHeight="1">
      <c r="A13" s="12"/>
      <c r="B13" s="9" t="s">
        <v>85</v>
      </c>
      <c r="C13" s="18">
        <v>3561</v>
      </c>
      <c r="D13" s="19">
        <f>C13/C15</f>
        <v>0.43080087103798692</v>
      </c>
      <c r="E13" s="59"/>
      <c r="F13" s="9" t="s">
        <v>360</v>
      </c>
      <c r="G13" s="18">
        <v>1098</v>
      </c>
      <c r="H13" s="19">
        <f>G13/G14</f>
        <v>0.56452442159383032</v>
      </c>
      <c r="I13" s="60"/>
      <c r="J13" s="61"/>
      <c r="K13" s="61"/>
      <c r="L13" s="61"/>
    </row>
    <row r="14" spans="1:12" ht="20.65" customHeight="1">
      <c r="A14" s="12"/>
      <c r="B14" s="9" t="s">
        <v>90</v>
      </c>
      <c r="C14" s="18">
        <v>1394</v>
      </c>
      <c r="D14" s="19">
        <f>C14/C15</f>
        <v>0.16864263247036052</v>
      </c>
      <c r="E14" s="59"/>
      <c r="F14" s="9" t="s">
        <v>50</v>
      </c>
      <c r="G14" s="18">
        <f>SUM(G12:G13)</f>
        <v>1945</v>
      </c>
      <c r="H14" s="19">
        <f>SUM(H12:H13)</f>
        <v>1</v>
      </c>
      <c r="I14" s="60"/>
      <c r="J14" s="61"/>
      <c r="K14" s="61"/>
      <c r="L14" s="61"/>
    </row>
    <row r="15" spans="1:12" ht="20.65" customHeight="1">
      <c r="A15" s="12"/>
      <c r="B15" s="9" t="s">
        <v>50</v>
      </c>
      <c r="C15" s="18">
        <f>SUM(C12:C14)</f>
        <v>8266</v>
      </c>
      <c r="D15" s="19">
        <f>SUM(D12:D14)</f>
        <v>1</v>
      </c>
      <c r="E15" s="60"/>
      <c r="F15" s="63"/>
      <c r="G15" s="63"/>
      <c r="H15" s="63"/>
      <c r="I15" s="61"/>
      <c r="J15" s="61"/>
      <c r="K15" s="61"/>
      <c r="L15" s="61"/>
    </row>
    <row r="16" spans="1:12" ht="20.65" customHeight="1">
      <c r="A16" s="49"/>
      <c r="B16" s="62"/>
      <c r="C16" s="63"/>
      <c r="D16" s="63"/>
      <c r="E16" s="64"/>
      <c r="F16" s="9" t="s">
        <v>411</v>
      </c>
      <c r="G16" s="9" t="s">
        <v>16</v>
      </c>
      <c r="H16" s="9" t="s">
        <v>17</v>
      </c>
      <c r="I16" s="60"/>
      <c r="J16" s="61"/>
      <c r="K16" s="61"/>
      <c r="L16" s="61"/>
    </row>
    <row r="17" spans="1:12" ht="20.65" customHeight="1">
      <c r="A17" s="12"/>
      <c r="B17" s="9" t="s">
        <v>108</v>
      </c>
      <c r="C17" s="9" t="s">
        <v>16</v>
      </c>
      <c r="D17" s="9" t="s">
        <v>17</v>
      </c>
      <c r="E17" s="59"/>
      <c r="F17" s="9" t="s">
        <v>413</v>
      </c>
      <c r="G17" s="18">
        <v>1072</v>
      </c>
      <c r="H17" s="19">
        <f>G17/G20</f>
        <v>0.21517462866318748</v>
      </c>
      <c r="I17" s="60"/>
      <c r="J17" s="61"/>
      <c r="K17" s="61"/>
      <c r="L17" s="61"/>
    </row>
    <row r="18" spans="1:12" ht="20.65" customHeight="1">
      <c r="A18" s="12"/>
      <c r="B18" s="9" t="s">
        <v>111</v>
      </c>
      <c r="C18" s="18">
        <v>1498</v>
      </c>
      <c r="D18" s="19">
        <f>C18/C22</f>
        <v>0.18085234818302548</v>
      </c>
      <c r="E18" s="59"/>
      <c r="F18" s="9" t="s">
        <v>414</v>
      </c>
      <c r="G18" s="18">
        <v>1828</v>
      </c>
      <c r="H18" s="19">
        <f>G18/G20</f>
        <v>0.36692091529506221</v>
      </c>
      <c r="I18" s="60"/>
      <c r="J18" s="61"/>
      <c r="K18" s="61"/>
      <c r="L18" s="61"/>
    </row>
    <row r="19" spans="1:12" ht="20.65" customHeight="1">
      <c r="A19" s="12"/>
      <c r="B19" s="9" t="s">
        <v>114</v>
      </c>
      <c r="C19" s="18">
        <v>3508</v>
      </c>
      <c r="D19" s="19">
        <f>C19/C22</f>
        <v>0.423518049016057</v>
      </c>
      <c r="E19" s="59"/>
      <c r="F19" s="9" t="s">
        <v>415</v>
      </c>
      <c r="G19" s="18">
        <v>2082</v>
      </c>
      <c r="H19" s="19">
        <f>G19/G20</f>
        <v>0.41790445604175031</v>
      </c>
      <c r="I19" s="60"/>
      <c r="J19" s="61"/>
      <c r="K19" s="61"/>
      <c r="L19" s="61"/>
    </row>
    <row r="20" spans="1:12" ht="20.65" customHeight="1">
      <c r="A20" s="12"/>
      <c r="B20" s="9" t="s">
        <v>120</v>
      </c>
      <c r="C20" s="18">
        <v>1757</v>
      </c>
      <c r="D20" s="19">
        <f>C20/C22</f>
        <v>0.21212121212121213</v>
      </c>
      <c r="E20" s="59"/>
      <c r="F20" s="9" t="s">
        <v>50</v>
      </c>
      <c r="G20" s="18">
        <f>SUM(G17:G19)</f>
        <v>4982</v>
      </c>
      <c r="H20" s="19">
        <f>SUM(H17:H19)</f>
        <v>1</v>
      </c>
      <c r="I20" s="60"/>
      <c r="J20" s="61"/>
      <c r="K20" s="61"/>
      <c r="L20" s="61"/>
    </row>
    <row r="21" spans="1:12" ht="20.65" customHeight="1">
      <c r="A21" s="12"/>
      <c r="B21" s="9" t="s">
        <v>127</v>
      </c>
      <c r="C21" s="18">
        <v>1520</v>
      </c>
      <c r="D21" s="19">
        <f>C21/C22</f>
        <v>0.18350839067970542</v>
      </c>
      <c r="E21" s="60"/>
      <c r="F21" s="63"/>
      <c r="G21" s="63"/>
      <c r="H21" s="63"/>
      <c r="I21" s="61"/>
      <c r="J21" s="61"/>
      <c r="K21" s="61"/>
      <c r="L21" s="61"/>
    </row>
    <row r="22" spans="1:12" ht="20.65" customHeight="1">
      <c r="A22" s="12"/>
      <c r="B22" s="9" t="s">
        <v>50</v>
      </c>
      <c r="C22" s="18">
        <f>SUM(C18:C21)</f>
        <v>8283</v>
      </c>
      <c r="D22" s="19">
        <f>SUM(D18:D21)</f>
        <v>1</v>
      </c>
      <c r="E22" s="59"/>
      <c r="F22" s="9" t="s">
        <v>511</v>
      </c>
      <c r="G22" s="9" t="s">
        <v>16</v>
      </c>
      <c r="H22" s="9" t="s">
        <v>17</v>
      </c>
      <c r="I22" s="60"/>
      <c r="J22" s="61"/>
      <c r="K22" s="61"/>
      <c r="L22" s="61"/>
    </row>
    <row r="23" spans="1:12" ht="20.65" customHeight="1">
      <c r="A23" s="49"/>
      <c r="B23" s="62"/>
      <c r="C23" s="63"/>
      <c r="D23" s="63"/>
      <c r="E23" s="64"/>
      <c r="F23" s="9" t="s">
        <v>512</v>
      </c>
      <c r="G23" s="18">
        <v>3233</v>
      </c>
      <c r="H23" s="19">
        <f>G23/G25</f>
        <v>0.39135697857402252</v>
      </c>
      <c r="I23" s="60"/>
      <c r="J23" s="61"/>
      <c r="K23" s="61"/>
      <c r="L23" s="61"/>
    </row>
    <row r="24" spans="1:12" ht="20.65" customHeight="1">
      <c r="A24" s="12"/>
      <c r="B24" s="9" t="s">
        <v>137</v>
      </c>
      <c r="C24" s="9" t="s">
        <v>16</v>
      </c>
      <c r="D24" s="9" t="s">
        <v>17</v>
      </c>
      <c r="E24" s="59"/>
      <c r="F24" s="9" t="s">
        <v>513</v>
      </c>
      <c r="G24" s="18">
        <v>5028</v>
      </c>
      <c r="H24" s="19">
        <f>G24/G25</f>
        <v>0.60864302142597748</v>
      </c>
      <c r="I24" s="60"/>
      <c r="J24" s="61"/>
      <c r="K24" s="61"/>
      <c r="L24" s="61"/>
    </row>
    <row r="25" spans="1:12" ht="20.65" customHeight="1">
      <c r="A25" s="12"/>
      <c r="B25" s="9" t="s">
        <v>142</v>
      </c>
      <c r="C25" s="18">
        <v>4480</v>
      </c>
      <c r="D25" s="19">
        <f>C25/C27</f>
        <v>0.57062794548465168</v>
      </c>
      <c r="E25" s="59"/>
      <c r="F25" s="9" t="s">
        <v>50</v>
      </c>
      <c r="G25" s="18">
        <f>SUM(G23:G24)</f>
        <v>8261</v>
      </c>
      <c r="H25" s="19">
        <f>SUM(H23:H24)</f>
        <v>1</v>
      </c>
      <c r="I25" s="60"/>
      <c r="J25" s="61"/>
      <c r="K25" s="61"/>
      <c r="L25" s="61"/>
    </row>
    <row r="26" spans="1:12" ht="20.65" customHeight="1">
      <c r="A26" s="12"/>
      <c r="B26" s="9" t="s">
        <v>148</v>
      </c>
      <c r="C26" s="18">
        <v>3371</v>
      </c>
      <c r="D26" s="19">
        <f>C26/C27</f>
        <v>0.42937205451534838</v>
      </c>
      <c r="E26" s="60"/>
      <c r="F26" s="63"/>
      <c r="G26" s="63"/>
      <c r="H26" s="63"/>
      <c r="I26" s="61"/>
      <c r="J26" s="61"/>
      <c r="K26" s="61"/>
      <c r="L26" s="61"/>
    </row>
    <row r="27" spans="1:12" ht="20.65" customHeight="1">
      <c r="A27" s="12"/>
      <c r="B27" s="9" t="s">
        <v>50</v>
      </c>
      <c r="C27" s="18">
        <f>SUM(C25:C26)</f>
        <v>7851</v>
      </c>
      <c r="D27" s="19">
        <f>SUM(D25:D26)</f>
        <v>1</v>
      </c>
      <c r="E27" s="59"/>
      <c r="F27" s="9" t="s">
        <v>514</v>
      </c>
      <c r="G27" s="9" t="s">
        <v>16</v>
      </c>
      <c r="H27" s="9" t="s">
        <v>17</v>
      </c>
      <c r="I27" s="60"/>
      <c r="J27" s="61"/>
      <c r="K27" s="61"/>
      <c r="L27" s="61"/>
    </row>
    <row r="28" spans="1:12" ht="20.65" customHeight="1">
      <c r="A28" s="49"/>
      <c r="B28" s="62"/>
      <c r="C28" s="63"/>
      <c r="D28" s="63"/>
      <c r="E28" s="64"/>
      <c r="F28" s="9" t="s">
        <v>515</v>
      </c>
      <c r="G28" s="18">
        <v>5270</v>
      </c>
      <c r="H28" s="19">
        <f>G28/G30</f>
        <v>0.72261072261072257</v>
      </c>
      <c r="I28" s="60"/>
      <c r="J28" s="61"/>
      <c r="K28" s="61"/>
      <c r="L28" s="61"/>
    </row>
    <row r="29" spans="1:12" ht="20.65" customHeight="1">
      <c r="A29" s="12"/>
      <c r="B29" s="9" t="s">
        <v>158</v>
      </c>
      <c r="C29" s="9" t="s">
        <v>16</v>
      </c>
      <c r="D29" s="9" t="s">
        <v>17</v>
      </c>
      <c r="E29" s="59"/>
      <c r="F29" s="9" t="s">
        <v>516</v>
      </c>
      <c r="G29" s="18">
        <v>2023</v>
      </c>
      <c r="H29" s="19">
        <f>G29/G30</f>
        <v>0.27738927738927738</v>
      </c>
      <c r="I29" s="60"/>
      <c r="J29" s="61"/>
      <c r="K29" s="61"/>
      <c r="L29" s="61"/>
    </row>
    <row r="30" spans="1:12" ht="20.65" customHeight="1">
      <c r="A30" s="12"/>
      <c r="B30" s="9" t="s">
        <v>163</v>
      </c>
      <c r="C30" s="18">
        <v>1995</v>
      </c>
      <c r="D30" s="19">
        <f>C30/C33</f>
        <v>0.2949438202247191</v>
      </c>
      <c r="E30" s="59"/>
      <c r="F30" s="9" t="s">
        <v>50</v>
      </c>
      <c r="G30" s="18">
        <f>SUM(G28:G29)</f>
        <v>7293</v>
      </c>
      <c r="H30" s="19">
        <f>SUM(H28:H29)</f>
        <v>1</v>
      </c>
      <c r="I30" s="60"/>
      <c r="J30" s="61"/>
      <c r="K30" s="61"/>
      <c r="L30" s="61"/>
    </row>
    <row r="31" spans="1:12" ht="20.65" customHeight="1">
      <c r="A31" s="12"/>
      <c r="B31" s="9" t="s">
        <v>169</v>
      </c>
      <c r="C31" s="18">
        <v>3407</v>
      </c>
      <c r="D31" s="19">
        <f>C31/C33</f>
        <v>0.50369603784742756</v>
      </c>
      <c r="E31" s="60"/>
      <c r="F31" s="65"/>
      <c r="G31" s="65"/>
      <c r="H31" s="65"/>
      <c r="I31" s="61"/>
      <c r="J31" s="61"/>
      <c r="K31" s="61"/>
      <c r="L31" s="61"/>
    </row>
    <row r="32" spans="1:12" ht="32.65" customHeight="1">
      <c r="A32" s="12"/>
      <c r="B32" s="9" t="s">
        <v>176</v>
      </c>
      <c r="C32" s="18">
        <v>1362</v>
      </c>
      <c r="D32" s="19">
        <f>C32/C33</f>
        <v>0.20136014192785334</v>
      </c>
      <c r="E32" s="60"/>
      <c r="F32" s="61"/>
      <c r="G32" s="61"/>
      <c r="H32" s="61"/>
      <c r="I32" s="61"/>
      <c r="J32" s="61"/>
      <c r="K32" s="61"/>
      <c r="L32" s="61"/>
    </row>
    <row r="33" spans="1:12" ht="20.65" customHeight="1">
      <c r="A33" s="12"/>
      <c r="B33" s="9" t="s">
        <v>50</v>
      </c>
      <c r="C33" s="18">
        <f>SUM(C30:C32)</f>
        <v>6764</v>
      </c>
      <c r="D33" s="19">
        <f>SUM(D30:D32)</f>
        <v>1</v>
      </c>
      <c r="E33" s="60"/>
      <c r="F33" s="61"/>
      <c r="G33" s="61"/>
      <c r="H33" s="61"/>
      <c r="I33" s="61"/>
      <c r="J33" s="61"/>
      <c r="K33" s="61"/>
      <c r="L33" s="61"/>
    </row>
    <row r="34" spans="1:12" ht="20.65" customHeight="1">
      <c r="A34" s="49"/>
      <c r="B34" s="62"/>
      <c r="C34" s="63"/>
      <c r="D34" s="63"/>
      <c r="E34" s="61"/>
      <c r="F34" s="61"/>
      <c r="G34" s="61"/>
      <c r="H34" s="61"/>
      <c r="I34" s="61"/>
      <c r="J34" s="61"/>
      <c r="K34" s="61"/>
      <c r="L34" s="61"/>
    </row>
    <row r="35" spans="1:12" ht="20.65" customHeight="1">
      <c r="A35" s="12"/>
      <c r="B35" s="9" t="s">
        <v>185</v>
      </c>
      <c r="C35" s="9" t="s">
        <v>16</v>
      </c>
      <c r="D35" s="9" t="s">
        <v>17</v>
      </c>
      <c r="E35" s="60"/>
      <c r="F35" s="61"/>
      <c r="G35" s="61"/>
      <c r="H35" s="61"/>
      <c r="I35" s="61"/>
      <c r="J35" s="61"/>
      <c r="K35" s="61"/>
      <c r="L35" s="61"/>
    </row>
    <row r="36" spans="1:12" ht="20.65" customHeight="1">
      <c r="A36" s="12"/>
      <c r="B36" s="9" t="s">
        <v>192</v>
      </c>
      <c r="C36" s="18">
        <v>1548</v>
      </c>
      <c r="D36" s="19">
        <f>C36/C38</f>
        <v>0.24677187948350071</v>
      </c>
      <c r="E36" s="60"/>
      <c r="F36" s="61"/>
      <c r="G36" s="61"/>
      <c r="H36" s="61"/>
      <c r="I36" s="61"/>
      <c r="J36" s="61"/>
      <c r="K36" s="61"/>
      <c r="L36" s="61"/>
    </row>
    <row r="37" spans="1:12" ht="20.65" customHeight="1">
      <c r="A37" s="12"/>
      <c r="B37" s="9" t="s">
        <v>199</v>
      </c>
      <c r="C37" s="18">
        <v>4725</v>
      </c>
      <c r="D37" s="19">
        <f>C37/C38</f>
        <v>0.75322812051649923</v>
      </c>
      <c r="E37" s="60"/>
      <c r="F37" s="61"/>
      <c r="G37" s="61"/>
      <c r="H37" s="61"/>
      <c r="I37" s="61"/>
      <c r="J37" s="61"/>
      <c r="K37" s="61"/>
      <c r="L37" s="61"/>
    </row>
    <row r="38" spans="1:12" ht="20.65" customHeight="1">
      <c r="A38" s="12"/>
      <c r="B38" s="9" t="s">
        <v>50</v>
      </c>
      <c r="C38" s="18">
        <f>SUM(C36:C37)</f>
        <v>6273</v>
      </c>
      <c r="D38" s="19">
        <f>SUM(D36:D37)</f>
        <v>1</v>
      </c>
      <c r="E38" s="60"/>
      <c r="F38" s="61"/>
      <c r="G38" s="61"/>
      <c r="H38" s="61"/>
      <c r="I38" s="61"/>
      <c r="J38" s="61"/>
      <c r="K38" s="61"/>
      <c r="L38" s="61"/>
    </row>
    <row r="39" spans="1:12" ht="20.65" customHeight="1">
      <c r="A39" s="49"/>
      <c r="B39" s="62"/>
      <c r="C39" s="63"/>
      <c r="D39" s="63"/>
      <c r="E39" s="61"/>
      <c r="F39" s="61"/>
      <c r="G39" s="61"/>
      <c r="H39" s="61"/>
      <c r="I39" s="61"/>
      <c r="J39" s="61"/>
      <c r="K39" s="61"/>
      <c r="L39" s="61"/>
    </row>
    <row r="40" spans="1:12" ht="20.65" customHeight="1">
      <c r="A40" s="12"/>
      <c r="B40" s="9" t="s">
        <v>206</v>
      </c>
      <c r="C40" s="9" t="s">
        <v>16</v>
      </c>
      <c r="D40" s="9" t="s">
        <v>17</v>
      </c>
      <c r="E40" s="60"/>
      <c r="F40" s="61"/>
      <c r="G40" s="61"/>
      <c r="H40" s="61"/>
      <c r="I40" s="61"/>
      <c r="J40" s="61"/>
      <c r="K40" s="61"/>
      <c r="L40" s="61"/>
    </row>
    <row r="41" spans="1:12" ht="32.65" customHeight="1">
      <c r="A41" s="12"/>
      <c r="B41" s="9" t="s">
        <v>213</v>
      </c>
      <c r="C41" s="18">
        <v>2559</v>
      </c>
      <c r="D41" s="19">
        <f>C41/C44</f>
        <v>0.42635788070643121</v>
      </c>
      <c r="E41" s="60"/>
      <c r="F41" s="61"/>
      <c r="G41" s="61"/>
      <c r="H41" s="61"/>
      <c r="I41" s="61"/>
      <c r="J41" s="61"/>
      <c r="K41" s="61"/>
      <c r="L41" s="61"/>
    </row>
    <row r="42" spans="1:12" ht="20.65" customHeight="1">
      <c r="A42" s="12"/>
      <c r="B42" s="9" t="s">
        <v>220</v>
      </c>
      <c r="C42" s="18">
        <v>1451</v>
      </c>
      <c r="D42" s="19">
        <f>C42/C44</f>
        <v>0.24175274908363878</v>
      </c>
      <c r="E42" s="60"/>
      <c r="F42" s="61"/>
      <c r="G42" s="61"/>
      <c r="H42" s="61"/>
      <c r="I42" s="61"/>
      <c r="J42" s="61"/>
      <c r="K42" s="61"/>
      <c r="L42" s="61"/>
    </row>
    <row r="43" spans="1:12" ht="32.65" customHeight="1">
      <c r="A43" s="12"/>
      <c r="B43" s="9" t="s">
        <v>224</v>
      </c>
      <c r="C43" s="18">
        <v>1992</v>
      </c>
      <c r="D43" s="19">
        <f>C43/C44</f>
        <v>0.33188937020993003</v>
      </c>
      <c r="E43" s="60"/>
      <c r="F43" s="61"/>
      <c r="G43" s="61"/>
      <c r="H43" s="61"/>
      <c r="I43" s="61"/>
      <c r="J43" s="61"/>
      <c r="K43" s="61"/>
      <c r="L43" s="61"/>
    </row>
    <row r="44" spans="1:12" ht="20.65" customHeight="1">
      <c r="A44" s="12"/>
      <c r="B44" s="9" t="s">
        <v>50</v>
      </c>
      <c r="C44" s="18">
        <f>SUM(C41:C43)</f>
        <v>6002</v>
      </c>
      <c r="D44" s="19">
        <f>SUM(D41:D43)</f>
        <v>1</v>
      </c>
      <c r="E44" s="60"/>
      <c r="F44" s="61"/>
      <c r="G44" s="61"/>
      <c r="H44" s="61"/>
      <c r="I44" s="61"/>
      <c r="J44" s="61"/>
      <c r="K44" s="61"/>
      <c r="L44" s="61"/>
    </row>
    <row r="45" spans="1:12" ht="20.65" customHeight="1">
      <c r="A45" s="49"/>
      <c r="B45" s="62"/>
      <c r="C45" s="63"/>
      <c r="D45" s="63"/>
      <c r="E45" s="61"/>
      <c r="F45" s="61"/>
      <c r="G45" s="61"/>
      <c r="H45" s="61"/>
      <c r="I45" s="61"/>
      <c r="J45" s="61"/>
      <c r="K45" s="61"/>
      <c r="L45" s="61"/>
    </row>
    <row r="46" spans="1:12" ht="20.65" customHeight="1">
      <c r="A46" s="12"/>
      <c r="B46" s="9" t="s">
        <v>232</v>
      </c>
      <c r="C46" s="9" t="s">
        <v>16</v>
      </c>
      <c r="D46" s="9" t="s">
        <v>17</v>
      </c>
      <c r="E46" s="60"/>
      <c r="F46" s="61"/>
      <c r="G46" s="61"/>
      <c r="H46" s="61"/>
      <c r="I46" s="61"/>
      <c r="J46" s="61"/>
      <c r="K46" s="61"/>
      <c r="L46" s="61"/>
    </row>
    <row r="47" spans="1:12" ht="20.65" customHeight="1">
      <c r="A47" s="12"/>
      <c r="B47" s="9" t="s">
        <v>237</v>
      </c>
      <c r="C47" s="18">
        <v>3237</v>
      </c>
      <c r="D47" s="19">
        <f>C47/C49</f>
        <v>0.55022947475777662</v>
      </c>
      <c r="E47" s="60"/>
      <c r="F47" s="61"/>
      <c r="G47" s="61"/>
      <c r="H47" s="61"/>
      <c r="I47" s="61"/>
      <c r="J47" s="61"/>
      <c r="K47" s="61"/>
      <c r="L47" s="61"/>
    </row>
    <row r="48" spans="1:12" ht="32.65" customHeight="1">
      <c r="A48" s="12"/>
      <c r="B48" s="9" t="s">
        <v>241</v>
      </c>
      <c r="C48" s="18">
        <v>2646</v>
      </c>
      <c r="D48" s="19">
        <f>C48/C49</f>
        <v>0.44977052524222333</v>
      </c>
      <c r="E48" s="60"/>
      <c r="F48" s="61"/>
      <c r="G48" s="61"/>
      <c r="H48" s="61"/>
      <c r="I48" s="61"/>
      <c r="J48" s="61"/>
      <c r="K48" s="61"/>
      <c r="L48" s="61"/>
    </row>
    <row r="49" spans="1:12" ht="20.65" customHeight="1">
      <c r="A49" s="12"/>
      <c r="B49" s="9" t="s">
        <v>50</v>
      </c>
      <c r="C49" s="18">
        <f>SUM(C47:C48)</f>
        <v>5883</v>
      </c>
      <c r="D49" s="19">
        <f>SUM(D47:D48)</f>
        <v>1</v>
      </c>
      <c r="E49" s="60"/>
      <c r="F49" s="61"/>
      <c r="G49" s="61"/>
      <c r="H49" s="61"/>
      <c r="I49" s="61"/>
      <c r="J49" s="61"/>
      <c r="K49" s="61"/>
      <c r="L49" s="61"/>
    </row>
    <row r="50" spans="1:12" ht="20.65" customHeight="1">
      <c r="A50" s="49"/>
      <c r="B50" s="62"/>
      <c r="C50" s="63"/>
      <c r="D50" s="63"/>
      <c r="E50" s="61"/>
      <c r="F50" s="61"/>
      <c r="G50" s="61"/>
      <c r="H50" s="61"/>
      <c r="I50" s="61"/>
      <c r="J50" s="61"/>
      <c r="K50" s="61"/>
      <c r="L50" s="61"/>
    </row>
    <row r="51" spans="1:12" ht="32.65" customHeight="1">
      <c r="A51" s="12"/>
      <c r="B51" s="9" t="s">
        <v>250</v>
      </c>
      <c r="C51" s="9" t="s">
        <v>16</v>
      </c>
      <c r="D51" s="9" t="s">
        <v>17</v>
      </c>
      <c r="E51" s="60"/>
      <c r="F51" s="61"/>
      <c r="G51" s="61"/>
      <c r="H51" s="61"/>
      <c r="I51" s="61"/>
      <c r="J51" s="61"/>
      <c r="K51" s="61"/>
      <c r="L51" s="61"/>
    </row>
    <row r="52" spans="1:12" ht="20.65" customHeight="1">
      <c r="A52" s="12"/>
      <c r="B52" s="9" t="s">
        <v>255</v>
      </c>
      <c r="C52" s="18">
        <v>3877</v>
      </c>
      <c r="D52" s="19">
        <f>C52/C54</f>
        <v>0.66398355882856652</v>
      </c>
      <c r="E52" s="60"/>
      <c r="F52" s="61"/>
      <c r="G52" s="61"/>
      <c r="H52" s="61"/>
      <c r="I52" s="61"/>
      <c r="J52" s="61"/>
      <c r="K52" s="61"/>
      <c r="L52" s="61"/>
    </row>
    <row r="53" spans="1:12" ht="20.65" customHeight="1">
      <c r="A53" s="12"/>
      <c r="B53" s="9" t="s">
        <v>259</v>
      </c>
      <c r="C53" s="18">
        <v>1962</v>
      </c>
      <c r="D53" s="19">
        <f>C53/C54</f>
        <v>0.33601644117143348</v>
      </c>
      <c r="E53" s="60"/>
      <c r="F53" s="61"/>
      <c r="G53" s="61"/>
      <c r="H53" s="61"/>
      <c r="I53" s="61"/>
      <c r="J53" s="61"/>
      <c r="K53" s="61"/>
      <c r="L53" s="61"/>
    </row>
    <row r="54" spans="1:12" ht="20.65" customHeight="1">
      <c r="A54" s="12"/>
      <c r="B54" s="9" t="s">
        <v>50</v>
      </c>
      <c r="C54" s="18">
        <f>SUM(C52:C53)</f>
        <v>5839</v>
      </c>
      <c r="D54" s="19">
        <f>SUM(D52:D53)</f>
        <v>1</v>
      </c>
      <c r="E54" s="60"/>
      <c r="F54" s="61"/>
      <c r="G54" s="61"/>
      <c r="H54" s="61"/>
      <c r="I54" s="61"/>
      <c r="J54" s="61"/>
      <c r="K54" s="61"/>
      <c r="L54" s="61"/>
    </row>
    <row r="55" spans="1:12" ht="20.65" customHeight="1">
      <c r="A55" s="49"/>
      <c r="B55" s="62"/>
      <c r="C55" s="63"/>
      <c r="D55" s="63"/>
      <c r="E55" s="61"/>
      <c r="F55" s="61"/>
      <c r="G55" s="61"/>
      <c r="H55" s="61"/>
      <c r="I55" s="61"/>
      <c r="J55" s="61"/>
      <c r="K55" s="61"/>
      <c r="L55" s="61"/>
    </row>
    <row r="56" spans="1:12" ht="32.65" customHeight="1">
      <c r="A56" s="12"/>
      <c r="B56" s="9" t="s">
        <v>266</v>
      </c>
      <c r="C56" s="9" t="s">
        <v>16</v>
      </c>
      <c r="D56" s="9" t="s">
        <v>17</v>
      </c>
      <c r="E56" s="60"/>
      <c r="F56" s="61"/>
      <c r="G56" s="61"/>
      <c r="H56" s="61"/>
      <c r="I56" s="61"/>
      <c r="J56" s="61"/>
      <c r="K56" s="61"/>
      <c r="L56" s="61"/>
    </row>
    <row r="57" spans="1:12" ht="20.65" customHeight="1">
      <c r="A57" s="12"/>
      <c r="B57" s="9" t="s">
        <v>270</v>
      </c>
      <c r="C57" s="18">
        <v>2421</v>
      </c>
      <c r="D57" s="19">
        <f>C57/C60</f>
        <v>0.41138487680543756</v>
      </c>
      <c r="E57" s="60"/>
      <c r="F57" s="61"/>
      <c r="G57" s="61"/>
      <c r="H57" s="61"/>
      <c r="I57" s="61"/>
      <c r="J57" s="61"/>
      <c r="K57" s="61"/>
      <c r="L57" s="61"/>
    </row>
    <row r="58" spans="1:12" ht="20.65" customHeight="1">
      <c r="A58" s="12"/>
      <c r="B58" s="9" t="s">
        <v>274</v>
      </c>
      <c r="C58" s="18">
        <v>1960</v>
      </c>
      <c r="D58" s="19">
        <f>C58/C60</f>
        <v>0.33305012744265083</v>
      </c>
      <c r="E58" s="60"/>
      <c r="F58" s="61"/>
      <c r="G58" s="61"/>
      <c r="H58" s="61"/>
      <c r="I58" s="61"/>
      <c r="J58" s="61"/>
      <c r="K58" s="61"/>
      <c r="L58" s="61"/>
    </row>
    <row r="59" spans="1:12" ht="20.65" customHeight="1">
      <c r="A59" s="12"/>
      <c r="B59" s="9" t="s">
        <v>278</v>
      </c>
      <c r="C59" s="18">
        <v>1504</v>
      </c>
      <c r="D59" s="19">
        <f>C59/C60</f>
        <v>0.25556499575191166</v>
      </c>
      <c r="E59" s="60"/>
      <c r="F59" s="61"/>
      <c r="G59" s="61"/>
      <c r="H59" s="61"/>
      <c r="I59" s="61"/>
      <c r="J59" s="61"/>
      <c r="K59" s="61"/>
      <c r="L59" s="61"/>
    </row>
    <row r="60" spans="1:12" ht="20.65" customHeight="1">
      <c r="A60" s="12"/>
      <c r="B60" s="9" t="s">
        <v>50</v>
      </c>
      <c r="C60" s="18">
        <f>SUM(C57:C59)</f>
        <v>5885</v>
      </c>
      <c r="D60" s="19">
        <f>SUM(D57:D59)</f>
        <v>1</v>
      </c>
      <c r="E60" s="60"/>
      <c r="F60" s="61"/>
      <c r="G60" s="61"/>
      <c r="H60" s="61"/>
      <c r="I60" s="61"/>
      <c r="J60" s="61"/>
      <c r="K60" s="61"/>
      <c r="L60" s="61"/>
    </row>
    <row r="61" spans="1:12" ht="20.65" customHeight="1">
      <c r="A61" s="49"/>
      <c r="B61" s="62"/>
      <c r="C61" s="63"/>
      <c r="D61" s="63"/>
      <c r="E61" s="61"/>
      <c r="F61" s="61"/>
      <c r="G61" s="61"/>
      <c r="H61" s="61"/>
      <c r="I61" s="61"/>
      <c r="J61" s="61"/>
      <c r="K61" s="61"/>
      <c r="L61" s="61"/>
    </row>
    <row r="62" spans="1:12" ht="32.65" customHeight="1">
      <c r="A62" s="12"/>
      <c r="B62" s="9" t="s">
        <v>286</v>
      </c>
      <c r="C62" s="9" t="s">
        <v>16</v>
      </c>
      <c r="D62" s="9" t="s">
        <v>17</v>
      </c>
      <c r="E62" s="60"/>
      <c r="F62" s="61"/>
      <c r="G62" s="61"/>
      <c r="H62" s="61"/>
      <c r="I62" s="61"/>
      <c r="J62" s="61"/>
      <c r="K62" s="61"/>
      <c r="L62" s="61"/>
    </row>
    <row r="63" spans="1:12" ht="20.65" customHeight="1">
      <c r="A63" s="12"/>
      <c r="B63" s="9" t="s">
        <v>291</v>
      </c>
      <c r="C63" s="18">
        <v>2392</v>
      </c>
      <c r="D63" s="19">
        <f>C63/C65</f>
        <v>0.40819112627986348</v>
      </c>
      <c r="E63" s="60"/>
      <c r="F63" s="61"/>
      <c r="G63" s="61"/>
      <c r="H63" s="61"/>
      <c r="I63" s="61"/>
      <c r="J63" s="61"/>
      <c r="K63" s="61"/>
      <c r="L63" s="61"/>
    </row>
    <row r="64" spans="1:12" ht="20.65" customHeight="1">
      <c r="A64" s="12"/>
      <c r="B64" s="9" t="s">
        <v>295</v>
      </c>
      <c r="C64" s="18">
        <v>3468</v>
      </c>
      <c r="D64" s="19">
        <f>C64/C65</f>
        <v>0.59180887372013646</v>
      </c>
      <c r="E64" s="60"/>
      <c r="F64" s="61"/>
      <c r="G64" s="61"/>
      <c r="H64" s="61"/>
      <c r="I64" s="61"/>
      <c r="J64" s="61"/>
      <c r="K64" s="61"/>
      <c r="L64" s="61"/>
    </row>
    <row r="65" spans="1:12" ht="20.65" customHeight="1">
      <c r="A65" s="12"/>
      <c r="B65" s="9" t="s">
        <v>50</v>
      </c>
      <c r="C65" s="18">
        <f>SUM(C63:C64)</f>
        <v>5860</v>
      </c>
      <c r="D65" s="19">
        <f>SUM(D63:D64)</f>
        <v>1</v>
      </c>
      <c r="E65" s="60"/>
      <c r="F65" s="61"/>
      <c r="G65" s="61"/>
      <c r="H65" s="61"/>
      <c r="I65" s="61"/>
      <c r="J65" s="61"/>
      <c r="K65" s="61"/>
      <c r="L65" s="61"/>
    </row>
    <row r="66" spans="1:12" ht="20.65" customHeight="1">
      <c r="A66" s="49"/>
      <c r="B66" s="62"/>
      <c r="C66" s="63"/>
      <c r="D66" s="63"/>
      <c r="E66" s="61"/>
      <c r="F66" s="61"/>
      <c r="G66" s="61"/>
      <c r="H66" s="61"/>
      <c r="I66" s="61"/>
      <c r="J66" s="61"/>
      <c r="K66" s="61"/>
      <c r="L66" s="61"/>
    </row>
    <row r="67" spans="1:12" ht="20.65" customHeight="1">
      <c r="A67" s="12"/>
      <c r="B67" s="9" t="s">
        <v>301</v>
      </c>
      <c r="C67" s="9" t="s">
        <v>16</v>
      </c>
      <c r="D67" s="9" t="s">
        <v>17</v>
      </c>
      <c r="E67" s="60"/>
      <c r="F67" s="61"/>
      <c r="G67" s="61"/>
      <c r="H67" s="61"/>
      <c r="I67" s="61"/>
      <c r="J67" s="61"/>
      <c r="K67" s="61"/>
      <c r="L67" s="61"/>
    </row>
    <row r="68" spans="1:12" ht="20.65" customHeight="1">
      <c r="A68" s="12"/>
      <c r="B68" s="9" t="s">
        <v>305</v>
      </c>
      <c r="C68" s="18">
        <v>1757</v>
      </c>
      <c r="D68" s="19">
        <f>C68/C70</f>
        <v>0.24635445877734155</v>
      </c>
      <c r="E68" s="60"/>
      <c r="F68" s="61"/>
      <c r="G68" s="61"/>
      <c r="H68" s="61"/>
      <c r="I68" s="61"/>
      <c r="J68" s="61"/>
      <c r="K68" s="61"/>
      <c r="L68" s="61"/>
    </row>
    <row r="69" spans="1:12" ht="20.65" customHeight="1">
      <c r="A69" s="12"/>
      <c r="B69" s="9" t="s">
        <v>309</v>
      </c>
      <c r="C69" s="18">
        <v>5375</v>
      </c>
      <c r="D69" s="19">
        <f>C69/C70</f>
        <v>0.75364554122265848</v>
      </c>
      <c r="E69" s="60"/>
      <c r="F69" s="61"/>
      <c r="G69" s="61"/>
      <c r="H69" s="61"/>
      <c r="I69" s="61"/>
      <c r="J69" s="61"/>
      <c r="K69" s="61"/>
      <c r="L69" s="61"/>
    </row>
    <row r="70" spans="1:12" ht="20.65" customHeight="1">
      <c r="A70" s="12"/>
      <c r="B70" s="9" t="s">
        <v>50</v>
      </c>
      <c r="C70" s="18">
        <f>SUM(C68:C69)</f>
        <v>7132</v>
      </c>
      <c r="D70" s="19">
        <f>SUM(D68:D69)</f>
        <v>1</v>
      </c>
      <c r="E70" s="60"/>
      <c r="F70" s="61"/>
      <c r="G70" s="61"/>
      <c r="H70" s="61"/>
      <c r="I70" s="61"/>
      <c r="J70" s="61"/>
      <c r="K70" s="61"/>
      <c r="L70" s="61"/>
    </row>
    <row r="71" spans="1:12" ht="20.65" customHeight="1">
      <c r="A71" s="49"/>
      <c r="B71" s="62"/>
      <c r="C71" s="63"/>
      <c r="D71" s="63"/>
      <c r="E71" s="61"/>
      <c r="F71" s="61"/>
      <c r="G71" s="61"/>
      <c r="H71" s="61"/>
      <c r="I71" s="61"/>
      <c r="J71" s="61"/>
      <c r="K71" s="61"/>
      <c r="L71" s="61"/>
    </row>
    <row r="72" spans="1:12" ht="20.65" customHeight="1">
      <c r="A72" s="12"/>
      <c r="B72" s="9" t="s">
        <v>313</v>
      </c>
      <c r="C72" s="9" t="s">
        <v>16</v>
      </c>
      <c r="D72" s="9" t="s">
        <v>17</v>
      </c>
      <c r="E72" s="60"/>
      <c r="F72" s="61"/>
      <c r="G72" s="61"/>
      <c r="H72" s="61"/>
      <c r="I72" s="61"/>
      <c r="J72" s="61"/>
      <c r="K72" s="61"/>
      <c r="L72" s="61"/>
    </row>
    <row r="73" spans="1:12" ht="20.65" customHeight="1">
      <c r="A73" s="12"/>
      <c r="B73" s="9" t="s">
        <v>317</v>
      </c>
      <c r="C73" s="18">
        <v>942</v>
      </c>
      <c r="D73" s="19">
        <f>C73/C76</f>
        <v>0.13195125367698557</v>
      </c>
      <c r="E73" s="60"/>
      <c r="F73" s="61"/>
      <c r="G73" s="61"/>
      <c r="H73" s="61"/>
      <c r="I73" s="61"/>
      <c r="J73" s="61"/>
      <c r="K73" s="61"/>
      <c r="L73" s="61"/>
    </row>
    <row r="74" spans="1:12" ht="20.65" customHeight="1">
      <c r="A74" s="12"/>
      <c r="B74" s="9" t="s">
        <v>321</v>
      </c>
      <c r="C74" s="18">
        <v>1071</v>
      </c>
      <c r="D74" s="19">
        <f>C74/C76</f>
        <v>0.15002101134612691</v>
      </c>
      <c r="E74" s="60"/>
      <c r="F74" s="61"/>
      <c r="G74" s="61"/>
      <c r="H74" s="61"/>
      <c r="I74" s="61"/>
      <c r="J74" s="61"/>
      <c r="K74" s="61"/>
      <c r="L74" s="61"/>
    </row>
    <row r="75" spans="1:12" ht="20.65" customHeight="1">
      <c r="A75" s="12"/>
      <c r="B75" s="9" t="s">
        <v>323</v>
      </c>
      <c r="C75" s="18">
        <v>5126</v>
      </c>
      <c r="D75" s="19">
        <f>C75/C76</f>
        <v>0.71802773497688754</v>
      </c>
      <c r="E75" s="60"/>
      <c r="F75" s="61"/>
      <c r="G75" s="61"/>
      <c r="H75" s="61"/>
      <c r="I75" s="61"/>
      <c r="J75" s="61"/>
      <c r="K75" s="61"/>
      <c r="L75" s="61"/>
    </row>
    <row r="76" spans="1:12" ht="20.65" customHeight="1">
      <c r="A76" s="12"/>
      <c r="B76" s="9" t="s">
        <v>50</v>
      </c>
      <c r="C76" s="18">
        <f>SUM(C73:C75)</f>
        <v>7139</v>
      </c>
      <c r="D76" s="19">
        <f>SUM(D73:D75)</f>
        <v>1</v>
      </c>
      <c r="E76" s="60"/>
      <c r="F76" s="61"/>
      <c r="G76" s="61"/>
      <c r="H76" s="61"/>
      <c r="I76" s="61"/>
      <c r="J76" s="61"/>
      <c r="K76" s="61"/>
      <c r="L76" s="61"/>
    </row>
    <row r="77" spans="1:12" ht="20.65" customHeight="1">
      <c r="A77" s="40"/>
      <c r="B77" s="66"/>
      <c r="C77" s="66"/>
      <c r="D77" s="66"/>
      <c r="E77" s="67"/>
      <c r="F77" s="61"/>
      <c r="G77" s="61"/>
      <c r="H77" s="61"/>
      <c r="I77" s="61"/>
      <c r="J77" s="61"/>
      <c r="K77" s="61"/>
      <c r="L77" s="61"/>
    </row>
    <row r="78" spans="1:12" ht="20.65" customHeight="1">
      <c r="A78" s="12"/>
      <c r="B78" s="9" t="s">
        <v>327</v>
      </c>
      <c r="C78" s="9" t="s">
        <v>16</v>
      </c>
      <c r="D78" s="9" t="s">
        <v>17</v>
      </c>
      <c r="E78" s="60"/>
      <c r="F78" s="61"/>
      <c r="G78" s="61"/>
      <c r="H78" s="61"/>
      <c r="I78" s="61"/>
      <c r="J78" s="61"/>
      <c r="K78" s="61"/>
      <c r="L78" s="61"/>
    </row>
    <row r="79" spans="1:12" ht="20.65" customHeight="1">
      <c r="A79" s="12"/>
      <c r="B79" s="9" t="s">
        <v>330</v>
      </c>
      <c r="C79" s="18">
        <v>2156</v>
      </c>
      <c r="D79" s="19">
        <f>C79/C82</f>
        <v>0.29803704727674868</v>
      </c>
      <c r="E79" s="60"/>
      <c r="F79" s="61"/>
      <c r="G79" s="61"/>
      <c r="H79" s="61"/>
      <c r="I79" s="61"/>
      <c r="J79" s="61"/>
      <c r="K79" s="61"/>
      <c r="L79" s="61"/>
    </row>
    <row r="80" spans="1:12" ht="20.65" customHeight="1">
      <c r="A80" s="12"/>
      <c r="B80" s="9" t="s">
        <v>332</v>
      </c>
      <c r="C80" s="18">
        <v>1134</v>
      </c>
      <c r="D80" s="19">
        <f>C80/C82</f>
        <v>0.15675974564556261</v>
      </c>
      <c r="E80" s="60"/>
      <c r="F80" s="61"/>
      <c r="G80" s="61"/>
      <c r="H80" s="61"/>
      <c r="I80" s="61"/>
      <c r="J80" s="61"/>
      <c r="K80" s="61"/>
      <c r="L80" s="61"/>
    </row>
    <row r="81" spans="1:12" ht="20.65" customHeight="1">
      <c r="A81" s="12"/>
      <c r="B81" s="9" t="s">
        <v>333</v>
      </c>
      <c r="C81" s="18">
        <v>3944</v>
      </c>
      <c r="D81" s="19">
        <f>C81/C82</f>
        <v>0.54520320707768866</v>
      </c>
      <c r="E81" s="60"/>
      <c r="F81" s="61"/>
      <c r="G81" s="61"/>
      <c r="H81" s="61"/>
      <c r="I81" s="61"/>
      <c r="J81" s="61"/>
      <c r="K81" s="61"/>
      <c r="L81" s="61"/>
    </row>
    <row r="82" spans="1:12" ht="20.65" customHeight="1">
      <c r="A82" s="12"/>
      <c r="B82" s="9" t="s">
        <v>50</v>
      </c>
      <c r="C82" s="18">
        <f>SUM(C79:C81)</f>
        <v>7234</v>
      </c>
      <c r="D82" s="19">
        <f>SUM(D79:D81)</f>
        <v>1</v>
      </c>
      <c r="E82" s="60"/>
      <c r="F82" s="61"/>
      <c r="G82" s="61"/>
      <c r="H82" s="61"/>
      <c r="I82" s="61"/>
      <c r="J82" s="61"/>
      <c r="K82" s="61"/>
      <c r="L82" s="61"/>
    </row>
    <row r="83" spans="1:12" ht="20.65" customHeight="1">
      <c r="A83" s="40"/>
      <c r="B83" s="66"/>
      <c r="C83" s="66"/>
      <c r="D83" s="66"/>
      <c r="E83" s="67"/>
      <c r="F83" s="61"/>
      <c r="G83" s="61"/>
      <c r="H83" s="61"/>
      <c r="I83" s="61"/>
      <c r="J83" s="61"/>
      <c r="K83" s="61"/>
      <c r="L83" s="61"/>
    </row>
    <row r="84" spans="1:12" ht="32.65" customHeight="1">
      <c r="A84" s="12"/>
      <c r="B84" s="9" t="s">
        <v>338</v>
      </c>
      <c r="C84" s="9" t="s">
        <v>16</v>
      </c>
      <c r="D84" s="9" t="s">
        <v>17</v>
      </c>
      <c r="E84" s="60"/>
      <c r="F84" s="61"/>
      <c r="G84" s="61"/>
      <c r="H84" s="61"/>
      <c r="I84" s="61"/>
      <c r="J84" s="61"/>
      <c r="K84" s="61"/>
      <c r="L84" s="61"/>
    </row>
    <row r="85" spans="1:12" ht="20.65" customHeight="1">
      <c r="A85" s="12"/>
      <c r="B85" s="9" t="s">
        <v>340</v>
      </c>
      <c r="C85" s="18">
        <v>742</v>
      </c>
      <c r="D85" s="19">
        <f>C85/C89</f>
        <v>0.10738060781476122</v>
      </c>
      <c r="E85" s="60"/>
      <c r="F85" s="61"/>
      <c r="G85" s="61"/>
      <c r="H85" s="61"/>
      <c r="I85" s="61"/>
      <c r="J85" s="61"/>
      <c r="K85" s="61"/>
      <c r="L85" s="61"/>
    </row>
    <row r="86" spans="1:12" ht="20.65" customHeight="1">
      <c r="A86" s="12"/>
      <c r="B86" s="9" t="s">
        <v>342</v>
      </c>
      <c r="C86" s="18">
        <v>1949</v>
      </c>
      <c r="D86" s="19">
        <f>C86/C89</f>
        <v>0.28205499276411</v>
      </c>
      <c r="E86" s="60"/>
      <c r="F86" s="61"/>
      <c r="G86" s="61"/>
      <c r="H86" s="61"/>
      <c r="I86" s="61"/>
      <c r="J86" s="61"/>
      <c r="K86" s="61"/>
      <c r="L86" s="61"/>
    </row>
    <row r="87" spans="1:12" ht="20.65" customHeight="1">
      <c r="A87" s="12"/>
      <c r="B87" s="9" t="s">
        <v>344</v>
      </c>
      <c r="C87" s="18">
        <v>1067</v>
      </c>
      <c r="D87" s="19">
        <f>C87/C89</f>
        <v>0.15441389290882779</v>
      </c>
      <c r="E87" s="60"/>
      <c r="F87" s="61"/>
      <c r="G87" s="61"/>
      <c r="H87" s="61"/>
      <c r="I87" s="61"/>
      <c r="J87" s="61"/>
      <c r="K87" s="61"/>
      <c r="L87" s="61"/>
    </row>
    <row r="88" spans="1:12" ht="20.65" customHeight="1">
      <c r="A88" s="12"/>
      <c r="B88" s="9" t="s">
        <v>346</v>
      </c>
      <c r="C88" s="18">
        <v>3152</v>
      </c>
      <c r="D88" s="19">
        <f>C88/C89</f>
        <v>0.45615050651230099</v>
      </c>
      <c r="E88" s="60"/>
      <c r="F88" s="61"/>
      <c r="G88" s="61"/>
      <c r="H88" s="61"/>
      <c r="I88" s="61"/>
      <c r="J88" s="61"/>
      <c r="K88" s="61"/>
      <c r="L88" s="61"/>
    </row>
    <row r="89" spans="1:12" ht="20.65" customHeight="1">
      <c r="A89" s="12"/>
      <c r="B89" s="9" t="s">
        <v>50</v>
      </c>
      <c r="C89" s="18">
        <f>SUM(C85:C88)</f>
        <v>6910</v>
      </c>
      <c r="D89" s="19">
        <f>SUM(D85:D88)</f>
        <v>1</v>
      </c>
      <c r="E89" s="60"/>
      <c r="F89" s="61"/>
      <c r="G89" s="61"/>
      <c r="H89" s="61"/>
      <c r="I89" s="61"/>
      <c r="J89" s="61"/>
      <c r="K89" s="61"/>
      <c r="L89" s="61"/>
    </row>
    <row r="90" spans="1:12" ht="20.65" customHeight="1">
      <c r="A90" s="40"/>
      <c r="B90" s="66"/>
      <c r="C90" s="66"/>
      <c r="D90" s="66"/>
      <c r="E90" s="67"/>
      <c r="F90" s="61"/>
      <c r="G90" s="61"/>
      <c r="H90" s="61"/>
      <c r="I90" s="61"/>
      <c r="J90" s="61"/>
      <c r="K90" s="61"/>
      <c r="L90" s="61"/>
    </row>
    <row r="91" spans="1:12" ht="20.65" customHeight="1">
      <c r="A91" s="12"/>
      <c r="B91" s="9" t="s">
        <v>352</v>
      </c>
      <c r="C91" s="9" t="s">
        <v>16</v>
      </c>
      <c r="D91" s="9" t="s">
        <v>17</v>
      </c>
      <c r="E91" s="60"/>
      <c r="F91" s="61"/>
      <c r="G91" s="61"/>
      <c r="H91" s="61"/>
      <c r="I91" s="61"/>
      <c r="J91" s="61"/>
      <c r="K91" s="61"/>
      <c r="L91" s="61"/>
    </row>
    <row r="92" spans="1:12" ht="20.65" customHeight="1">
      <c r="A92" s="12"/>
      <c r="B92" s="9" t="s">
        <v>353</v>
      </c>
      <c r="C92" s="18">
        <v>3285</v>
      </c>
      <c r="D92" s="19">
        <f>C92/C94</f>
        <v>0.5043758636573008</v>
      </c>
      <c r="E92" s="60"/>
      <c r="F92" s="61"/>
      <c r="G92" s="61"/>
      <c r="H92" s="61"/>
      <c r="I92" s="61"/>
      <c r="J92" s="61"/>
      <c r="K92" s="61"/>
      <c r="L92" s="61"/>
    </row>
    <row r="93" spans="1:12" ht="20.65" customHeight="1">
      <c r="A93" s="12"/>
      <c r="B93" s="9" t="s">
        <v>355</v>
      </c>
      <c r="C93" s="18">
        <v>3228</v>
      </c>
      <c r="D93" s="19">
        <f>C93/C94</f>
        <v>0.4956241363426992</v>
      </c>
      <c r="E93" s="60"/>
      <c r="F93" s="61"/>
      <c r="G93" s="61"/>
      <c r="H93" s="61"/>
      <c r="I93" s="61"/>
      <c r="J93" s="61"/>
      <c r="K93" s="61"/>
      <c r="L93" s="61"/>
    </row>
    <row r="94" spans="1:12" ht="20.65" customHeight="1">
      <c r="A94" s="12"/>
      <c r="B94" s="9" t="s">
        <v>50</v>
      </c>
      <c r="C94" s="18">
        <f>SUM(C92:C93)</f>
        <v>6513</v>
      </c>
      <c r="D94" s="19">
        <f>SUM(D92:D93)</f>
        <v>1</v>
      </c>
      <c r="E94" s="60"/>
      <c r="F94" s="61"/>
      <c r="G94" s="61"/>
      <c r="H94" s="61"/>
      <c r="I94" s="61"/>
      <c r="J94" s="61"/>
      <c r="K94" s="61"/>
      <c r="L94" s="61"/>
    </row>
    <row r="95" spans="1:12" ht="20.65" customHeight="1">
      <c r="A95" s="40"/>
      <c r="B95" s="66"/>
      <c r="C95" s="66"/>
      <c r="D95" s="66"/>
      <c r="E95" s="67"/>
      <c r="F95" s="61"/>
      <c r="G95" s="61"/>
      <c r="H95" s="61"/>
      <c r="I95" s="61"/>
      <c r="J95" s="61"/>
      <c r="K95" s="61"/>
      <c r="L95" s="61"/>
    </row>
    <row r="96" spans="1:12" ht="20.65" customHeight="1">
      <c r="A96" s="12"/>
      <c r="B96" s="9" t="s">
        <v>361</v>
      </c>
      <c r="C96" s="9" t="s">
        <v>16</v>
      </c>
      <c r="D96" s="9" t="s">
        <v>17</v>
      </c>
      <c r="E96" s="60"/>
      <c r="F96" s="61"/>
      <c r="G96" s="61"/>
      <c r="H96" s="61"/>
      <c r="I96" s="61"/>
      <c r="J96" s="61"/>
      <c r="K96" s="61"/>
      <c r="L96" s="61"/>
    </row>
    <row r="97" spans="1:12" ht="32.65" customHeight="1">
      <c r="A97" s="12"/>
      <c r="B97" s="9" t="s">
        <v>362</v>
      </c>
      <c r="C97" s="18">
        <v>3960</v>
      </c>
      <c r="D97" s="19">
        <f>C97/C99</f>
        <v>0.65206652395850484</v>
      </c>
      <c r="E97" s="60"/>
      <c r="F97" s="61"/>
      <c r="G97" s="61"/>
      <c r="H97" s="61"/>
      <c r="I97" s="61"/>
      <c r="J97" s="61"/>
      <c r="K97" s="61"/>
      <c r="L97" s="61"/>
    </row>
    <row r="98" spans="1:12" ht="20.65" customHeight="1">
      <c r="A98" s="12"/>
      <c r="B98" s="9" t="s">
        <v>364</v>
      </c>
      <c r="C98" s="18">
        <v>2113</v>
      </c>
      <c r="D98" s="19">
        <f>C98/C99</f>
        <v>0.34793347604149516</v>
      </c>
      <c r="E98" s="60"/>
      <c r="F98" s="61"/>
      <c r="G98" s="61"/>
      <c r="H98" s="61"/>
      <c r="I98" s="61"/>
      <c r="J98" s="61"/>
      <c r="K98" s="61"/>
      <c r="L98" s="61"/>
    </row>
    <row r="99" spans="1:12" ht="20.65" customHeight="1">
      <c r="A99" s="12"/>
      <c r="B99" s="9" t="s">
        <v>50</v>
      </c>
      <c r="C99" s="18">
        <f>SUM(C97:C98)</f>
        <v>6073</v>
      </c>
      <c r="D99" s="19">
        <f>SUM(D97:D98)</f>
        <v>1</v>
      </c>
      <c r="E99" s="60"/>
      <c r="F99" s="61"/>
      <c r="G99" s="61"/>
      <c r="H99" s="61"/>
      <c r="I99" s="61"/>
      <c r="J99" s="61"/>
      <c r="K99" s="61"/>
      <c r="L99" s="61"/>
    </row>
    <row r="100" spans="1:12" ht="20.45" customHeight="1">
      <c r="A100" s="49"/>
      <c r="B100" s="68"/>
      <c r="C100" s="69"/>
      <c r="D100" s="69"/>
      <c r="E100" s="61"/>
      <c r="F100" s="61"/>
      <c r="G100" s="61"/>
      <c r="H100" s="61"/>
      <c r="I100" s="61"/>
      <c r="J100" s="61"/>
      <c r="K100" s="61"/>
      <c r="L100" s="61"/>
    </row>
    <row r="101" spans="1:12" ht="20.100000000000001" customHeight="1">
      <c r="A101" s="49"/>
      <c r="B101" s="70"/>
      <c r="C101" s="71"/>
      <c r="D101" s="71"/>
      <c r="E101" s="61"/>
      <c r="F101" s="61"/>
      <c r="G101" s="61"/>
      <c r="H101" s="61"/>
      <c r="I101" s="61"/>
      <c r="J101" s="61"/>
      <c r="K101" s="61"/>
      <c r="L101" s="61"/>
    </row>
    <row r="102" spans="1:12" ht="20.100000000000001" customHeight="1">
      <c r="A102" s="49"/>
      <c r="B102" s="70"/>
      <c r="C102" s="71"/>
      <c r="D102" s="71"/>
      <c r="E102" s="61"/>
      <c r="F102" s="61"/>
      <c r="G102" s="61"/>
      <c r="H102" s="61"/>
      <c r="I102" s="61"/>
      <c r="J102" s="61"/>
      <c r="K102" s="61"/>
      <c r="L102" s="61"/>
    </row>
    <row r="103" spans="1:12" ht="20.100000000000001" customHeight="1">
      <c r="A103" s="49"/>
      <c r="B103" s="70"/>
      <c r="C103" s="71"/>
      <c r="D103" s="71"/>
      <c r="E103" s="61"/>
      <c r="F103" s="61"/>
      <c r="G103" s="61"/>
      <c r="H103" s="61"/>
      <c r="I103" s="61"/>
      <c r="J103" s="61"/>
      <c r="K103" s="61"/>
      <c r="L103" s="61"/>
    </row>
    <row r="104" spans="1:12" ht="20.100000000000001" customHeight="1">
      <c r="A104" s="49"/>
      <c r="B104" s="70"/>
      <c r="C104" s="71"/>
      <c r="D104" s="71"/>
      <c r="E104" s="61"/>
      <c r="F104" s="61"/>
      <c r="G104" s="61"/>
      <c r="H104" s="61"/>
      <c r="I104" s="61"/>
      <c r="J104" s="61"/>
      <c r="K104" s="61"/>
      <c r="L104" s="61"/>
    </row>
    <row r="105" spans="1:12" ht="20.100000000000001" customHeight="1">
      <c r="A105" s="49"/>
      <c r="B105" s="70"/>
      <c r="C105" s="71"/>
      <c r="D105" s="71"/>
      <c r="E105" s="61"/>
      <c r="F105" s="61"/>
      <c r="G105" s="61"/>
      <c r="H105" s="61"/>
      <c r="I105" s="61"/>
      <c r="J105" s="61"/>
      <c r="K105" s="61"/>
      <c r="L105" s="61"/>
    </row>
    <row r="106" spans="1:12" ht="20.100000000000001" customHeight="1">
      <c r="A106" s="49"/>
      <c r="B106" s="70"/>
      <c r="C106" s="71"/>
      <c r="D106" s="71"/>
      <c r="E106" s="61"/>
      <c r="F106" s="61"/>
      <c r="G106" s="61"/>
      <c r="H106" s="61"/>
      <c r="I106" s="61"/>
      <c r="J106" s="61"/>
      <c r="K106" s="61"/>
      <c r="L106" s="61"/>
    </row>
    <row r="107" spans="1:12" ht="20.100000000000001" customHeight="1">
      <c r="A107" s="49"/>
      <c r="B107" s="70"/>
      <c r="C107" s="71"/>
      <c r="D107" s="71"/>
      <c r="E107" s="61"/>
      <c r="F107" s="61"/>
      <c r="G107" s="61"/>
      <c r="H107" s="61"/>
      <c r="I107" s="61"/>
      <c r="J107" s="61"/>
      <c r="K107" s="61"/>
      <c r="L107" s="61"/>
    </row>
    <row r="108" spans="1:12" ht="20.100000000000001" customHeight="1">
      <c r="A108" s="49"/>
      <c r="B108" s="70"/>
      <c r="C108" s="71"/>
      <c r="D108" s="71"/>
      <c r="E108" s="61"/>
      <c r="F108" s="61"/>
      <c r="G108" s="61"/>
      <c r="H108" s="61"/>
      <c r="I108" s="61"/>
      <c r="J108" s="61"/>
      <c r="K108" s="61"/>
      <c r="L108" s="61"/>
    </row>
  </sheetData>
  <mergeCells count="1">
    <mergeCell ref="A1:L1"/>
  </mergeCells>
  <pageMargins left="1" right="1" top="1" bottom="1" header="0.25" footer="0.25"/>
  <pageSetup orientation="portrait"/>
  <headerFooter>
    <oddFooter>&amp;C&amp;"Helvetica Neue,Regular"&amp;12&amp;K000000&amp;P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3271</v>
      </c>
      <c r="D4" s="19">
        <f>C4/C9</f>
        <v>0.17324294264074996</v>
      </c>
      <c r="E4" s="59"/>
      <c r="F4" s="9" t="s">
        <v>82</v>
      </c>
      <c r="G4" s="18">
        <v>14491</v>
      </c>
      <c r="H4" s="19">
        <f>G4/G6</f>
        <v>0.80932700363027088</v>
      </c>
      <c r="I4" s="59"/>
      <c r="J4" s="9" t="s">
        <v>775</v>
      </c>
      <c r="K4" s="18">
        <v>9047</v>
      </c>
      <c r="L4" s="19">
        <f>K4/K6</f>
        <v>0.52635559692808942</v>
      </c>
      <c r="M4" s="60"/>
    </row>
    <row r="5" spans="1:13" ht="20.65" customHeight="1">
      <c r="A5" s="12"/>
      <c r="B5" s="9" t="s">
        <v>37</v>
      </c>
      <c r="C5" s="18">
        <v>3143</v>
      </c>
      <c r="D5" s="19">
        <f>C5/C9</f>
        <v>0.16646364069699698</v>
      </c>
      <c r="E5" s="59"/>
      <c r="F5" s="9" t="s">
        <v>86</v>
      </c>
      <c r="G5" s="18">
        <v>3414</v>
      </c>
      <c r="H5" s="19">
        <f>G5/G6</f>
        <v>0.19067299636972912</v>
      </c>
      <c r="I5" s="59"/>
      <c r="J5" s="9" t="s">
        <v>776</v>
      </c>
      <c r="K5" s="18">
        <v>8141</v>
      </c>
      <c r="L5" s="19">
        <f>K5/K6</f>
        <v>0.47364440307191064</v>
      </c>
      <c r="M5" s="60"/>
    </row>
    <row r="6" spans="1:13" ht="20.65" customHeight="1">
      <c r="A6" s="12"/>
      <c r="B6" s="9" t="s">
        <v>47</v>
      </c>
      <c r="C6" s="18">
        <v>405</v>
      </c>
      <c r="D6" s="19">
        <f>C6/C9</f>
        <v>2.145013505640591E-2</v>
      </c>
      <c r="E6" s="59"/>
      <c r="F6" s="9" t="s">
        <v>50</v>
      </c>
      <c r="G6" s="18">
        <f>SUM(G4:G5)</f>
        <v>17905</v>
      </c>
      <c r="H6" s="19">
        <f>SUM(H4:H5)</f>
        <v>1</v>
      </c>
      <c r="I6" s="59"/>
      <c r="J6" s="9" t="s">
        <v>50</v>
      </c>
      <c r="K6" s="18">
        <f>SUM(K4:K5)</f>
        <v>17188</v>
      </c>
      <c r="L6" s="19">
        <f>SUM(L4:L5)</f>
        <v>1</v>
      </c>
      <c r="M6" s="60"/>
    </row>
    <row r="7" spans="1:13" ht="20.65" customHeight="1">
      <c r="A7" s="12"/>
      <c r="B7" s="9" t="s">
        <v>52</v>
      </c>
      <c r="C7" s="18">
        <v>11860</v>
      </c>
      <c r="D7" s="19">
        <f>C7/C9</f>
        <v>0.62814469572586196</v>
      </c>
      <c r="E7" s="60"/>
      <c r="F7" s="63"/>
      <c r="G7" s="63"/>
      <c r="H7" s="63"/>
      <c r="I7" s="61"/>
      <c r="J7" s="63"/>
      <c r="K7" s="63"/>
      <c r="L7" s="63"/>
      <c r="M7" s="61"/>
    </row>
    <row r="8" spans="1:13" ht="32.65" customHeight="1">
      <c r="A8" s="12"/>
      <c r="B8" s="9" t="s">
        <v>55</v>
      </c>
      <c r="C8" s="18">
        <v>202</v>
      </c>
      <c r="D8" s="19">
        <f>C8/C9</f>
        <v>1.069858587998517E-2</v>
      </c>
      <c r="E8" s="59"/>
      <c r="F8" s="9" t="s">
        <v>159</v>
      </c>
      <c r="G8" s="9" t="s">
        <v>16</v>
      </c>
      <c r="H8" s="9" t="s">
        <v>17</v>
      </c>
      <c r="I8" s="59"/>
      <c r="J8" s="9" t="s">
        <v>570</v>
      </c>
      <c r="K8" s="9" t="s">
        <v>16</v>
      </c>
      <c r="L8" s="9" t="s">
        <v>17</v>
      </c>
      <c r="M8" s="60"/>
    </row>
    <row r="9" spans="1:13" ht="20.65" customHeight="1">
      <c r="A9" s="12"/>
      <c r="B9" s="9" t="s">
        <v>50</v>
      </c>
      <c r="C9" s="18">
        <f>SUM(C4:C8)</f>
        <v>18881</v>
      </c>
      <c r="D9" s="19">
        <f>SUM(D4:D8)</f>
        <v>1</v>
      </c>
      <c r="E9" s="59"/>
      <c r="F9" s="9" t="s">
        <v>164</v>
      </c>
      <c r="G9" s="18">
        <v>9614</v>
      </c>
      <c r="H9" s="19">
        <f>G9/G11</f>
        <v>0.53028130170987309</v>
      </c>
      <c r="I9" s="59"/>
      <c r="J9" s="9" t="s">
        <v>777</v>
      </c>
      <c r="K9" s="18">
        <v>724</v>
      </c>
      <c r="L9" s="19">
        <f>K9/K13</f>
        <v>0.19813902572523262</v>
      </c>
      <c r="M9" s="60"/>
    </row>
    <row r="10" spans="1:13" ht="20.65" customHeight="1">
      <c r="A10" s="49"/>
      <c r="B10" s="62"/>
      <c r="C10" s="63"/>
      <c r="D10" s="63"/>
      <c r="E10" s="64"/>
      <c r="F10" s="9" t="s">
        <v>170</v>
      </c>
      <c r="G10" s="18">
        <v>8516</v>
      </c>
      <c r="H10" s="19">
        <f>G10/G11</f>
        <v>0.46971869829012686</v>
      </c>
      <c r="I10" s="59"/>
      <c r="J10" s="9" t="s">
        <v>778</v>
      </c>
      <c r="K10" s="43">
        <v>799</v>
      </c>
      <c r="L10" s="19">
        <f>K10/K13</f>
        <v>0.21866447728516694</v>
      </c>
      <c r="M10" s="60"/>
    </row>
    <row r="11" spans="1:13" ht="20.65" customHeight="1">
      <c r="A11" s="12"/>
      <c r="B11" s="9" t="s">
        <v>75</v>
      </c>
      <c r="C11" s="9" t="s">
        <v>16</v>
      </c>
      <c r="D11" s="9" t="s">
        <v>17</v>
      </c>
      <c r="E11" s="59"/>
      <c r="F11" s="9" t="s">
        <v>50</v>
      </c>
      <c r="G11" s="18">
        <f>SUM(G9:G10)</f>
        <v>18130</v>
      </c>
      <c r="H11" s="19">
        <f>SUM(H9:H10)</f>
        <v>1</v>
      </c>
      <c r="I11" s="59"/>
      <c r="J11" s="9" t="s">
        <v>779</v>
      </c>
      <c r="K11" s="18">
        <v>1214</v>
      </c>
      <c r="L11" s="19">
        <f>K11/K13</f>
        <v>0.33223864258347019</v>
      </c>
      <c r="M11" s="60"/>
    </row>
    <row r="12" spans="1:13" ht="20.65" customHeight="1">
      <c r="A12" s="12"/>
      <c r="B12" s="9" t="s">
        <v>81</v>
      </c>
      <c r="C12" s="18">
        <v>8059</v>
      </c>
      <c r="D12" s="19">
        <f>C12/C15</f>
        <v>0.45805388200522906</v>
      </c>
      <c r="E12" s="60"/>
      <c r="F12" s="63"/>
      <c r="G12" s="63"/>
      <c r="H12" s="63"/>
      <c r="I12" s="64"/>
      <c r="J12" s="9" t="s">
        <v>780</v>
      </c>
      <c r="K12" s="43">
        <v>917</v>
      </c>
      <c r="L12" s="19">
        <f>K12/K13</f>
        <v>0.25095785440613028</v>
      </c>
      <c r="M12" s="60"/>
    </row>
    <row r="13" spans="1:13" ht="32.65" customHeight="1">
      <c r="A13" s="12"/>
      <c r="B13" s="9" t="s">
        <v>85</v>
      </c>
      <c r="C13" s="18">
        <v>7315</v>
      </c>
      <c r="D13" s="19">
        <f>C13/C15</f>
        <v>0.41576673866090713</v>
      </c>
      <c r="E13" s="59"/>
      <c r="F13" s="9" t="s">
        <v>297</v>
      </c>
      <c r="G13" s="9" t="s">
        <v>16</v>
      </c>
      <c r="H13" s="9" t="s">
        <v>17</v>
      </c>
      <c r="I13" s="59"/>
      <c r="J13" s="9" t="s">
        <v>50</v>
      </c>
      <c r="K13" s="18">
        <f>SUM(K9:K12)</f>
        <v>3654</v>
      </c>
      <c r="L13" s="19">
        <f>SUM(L9:L12)</f>
        <v>1</v>
      </c>
      <c r="M13" s="60"/>
    </row>
    <row r="14" spans="1:13" ht="20.65" customHeight="1">
      <c r="A14" s="12"/>
      <c r="B14" s="9" t="s">
        <v>90</v>
      </c>
      <c r="C14" s="18">
        <v>2220</v>
      </c>
      <c r="D14" s="19">
        <f>C14/C15</f>
        <v>0.12617937933386381</v>
      </c>
      <c r="E14" s="59"/>
      <c r="F14" s="9" t="s">
        <v>298</v>
      </c>
      <c r="G14" s="18">
        <v>959</v>
      </c>
      <c r="H14" s="19">
        <f>G14/G18</f>
        <v>0.16370775008535338</v>
      </c>
      <c r="I14" s="60"/>
      <c r="J14" s="63"/>
      <c r="K14" s="63"/>
      <c r="L14" s="63"/>
      <c r="M14" s="61"/>
    </row>
    <row r="15" spans="1:13" ht="32.65" customHeight="1">
      <c r="A15" s="12"/>
      <c r="B15" s="9" t="s">
        <v>50</v>
      </c>
      <c r="C15" s="18">
        <f>SUM(C12:C14)</f>
        <v>17594</v>
      </c>
      <c r="D15" s="19">
        <f>SUM(D12:D14)</f>
        <v>1</v>
      </c>
      <c r="E15" s="59"/>
      <c r="F15" s="9" t="s">
        <v>302</v>
      </c>
      <c r="G15" s="18">
        <v>1823</v>
      </c>
      <c r="H15" s="19">
        <f>G15/G18</f>
        <v>0.31119836121543187</v>
      </c>
      <c r="I15" s="59"/>
      <c r="J15" s="9" t="s">
        <v>596</v>
      </c>
      <c r="K15" s="9" t="s">
        <v>16</v>
      </c>
      <c r="L15" s="9" t="s">
        <v>17</v>
      </c>
      <c r="M15" s="60"/>
    </row>
    <row r="16" spans="1:13" ht="20.65" customHeight="1">
      <c r="A16" s="49"/>
      <c r="B16" s="62"/>
      <c r="C16" s="63"/>
      <c r="D16" s="63"/>
      <c r="E16" s="64"/>
      <c r="F16" s="9" t="s">
        <v>306</v>
      </c>
      <c r="G16" s="18">
        <v>1756</v>
      </c>
      <c r="H16" s="19">
        <f>G16/G18</f>
        <v>0.29976101058381699</v>
      </c>
      <c r="I16" s="59"/>
      <c r="J16" s="9" t="s">
        <v>781</v>
      </c>
      <c r="K16" s="18">
        <v>1308</v>
      </c>
      <c r="L16" s="19">
        <f>K16/K18</f>
        <v>0.47859495060373214</v>
      </c>
      <c r="M16" s="60"/>
    </row>
    <row r="17" spans="1:13" ht="20.65" customHeight="1">
      <c r="A17" s="12"/>
      <c r="B17" s="9" t="s">
        <v>108</v>
      </c>
      <c r="C17" s="9" t="s">
        <v>16</v>
      </c>
      <c r="D17" s="9" t="s">
        <v>17</v>
      </c>
      <c r="E17" s="59"/>
      <c r="F17" s="9" t="s">
        <v>310</v>
      </c>
      <c r="G17" s="18">
        <v>1320</v>
      </c>
      <c r="H17" s="19">
        <f>G17/G18</f>
        <v>0.22533287811539773</v>
      </c>
      <c r="I17" s="59"/>
      <c r="J17" s="9" t="s">
        <v>782</v>
      </c>
      <c r="K17" s="18">
        <v>1425</v>
      </c>
      <c r="L17" s="19">
        <f>K17/K18</f>
        <v>0.52140504939626786</v>
      </c>
      <c r="M17" s="60"/>
    </row>
    <row r="18" spans="1:13" ht="20.65" customHeight="1">
      <c r="A18" s="12"/>
      <c r="B18" s="9" t="s">
        <v>111</v>
      </c>
      <c r="C18" s="18">
        <v>2491</v>
      </c>
      <c r="D18" s="19">
        <f>C18/C22</f>
        <v>0.14337515828249109</v>
      </c>
      <c r="E18" s="59"/>
      <c r="F18" s="9" t="s">
        <v>50</v>
      </c>
      <c r="G18" s="18">
        <f>SUM(G14:G17)</f>
        <v>5858</v>
      </c>
      <c r="H18" s="19">
        <f>SUM(H14:H17)</f>
        <v>0.99999999999999989</v>
      </c>
      <c r="I18" s="59"/>
      <c r="J18" s="9" t="s">
        <v>50</v>
      </c>
      <c r="K18" s="18">
        <f>SUM(K16:K17)</f>
        <v>2733</v>
      </c>
      <c r="L18" s="19">
        <f>SUM(L16:L17)</f>
        <v>1</v>
      </c>
      <c r="M18" s="60"/>
    </row>
    <row r="19" spans="1:13" ht="20.65" customHeight="1">
      <c r="A19" s="12"/>
      <c r="B19" s="9" t="s">
        <v>114</v>
      </c>
      <c r="C19" s="18">
        <v>5095</v>
      </c>
      <c r="D19" s="19">
        <f>C19/C22</f>
        <v>0.29325428801657649</v>
      </c>
      <c r="E19" s="60"/>
      <c r="F19" s="63"/>
      <c r="G19" s="63"/>
      <c r="H19" s="63"/>
      <c r="I19" s="61"/>
      <c r="J19" s="63"/>
      <c r="K19" s="63"/>
      <c r="L19" s="63"/>
      <c r="M19" s="61"/>
    </row>
    <row r="20" spans="1:13" ht="20.65" customHeight="1">
      <c r="A20" s="12"/>
      <c r="B20" s="9" t="s">
        <v>120</v>
      </c>
      <c r="C20" s="18">
        <v>5423</v>
      </c>
      <c r="D20" s="19">
        <f>C20/C22</f>
        <v>0.31213307240704502</v>
      </c>
      <c r="E20" s="59"/>
      <c r="F20" s="9" t="s">
        <v>68</v>
      </c>
      <c r="G20" s="9" t="s">
        <v>16</v>
      </c>
      <c r="H20" s="9" t="s">
        <v>17</v>
      </c>
      <c r="I20" s="59"/>
      <c r="J20" s="9" t="s">
        <v>542</v>
      </c>
      <c r="K20" s="9" t="s">
        <v>16</v>
      </c>
      <c r="L20" s="9" t="s">
        <v>17</v>
      </c>
      <c r="M20" s="60"/>
    </row>
    <row r="21" spans="1:13" ht="20.65" customHeight="1">
      <c r="A21" s="12"/>
      <c r="B21" s="9" t="s">
        <v>127</v>
      </c>
      <c r="C21" s="18">
        <v>4365</v>
      </c>
      <c r="D21" s="19">
        <f>C21/C22</f>
        <v>0.2512374812938874</v>
      </c>
      <c r="E21" s="59"/>
      <c r="F21" s="9" t="s">
        <v>77</v>
      </c>
      <c r="G21" s="18">
        <v>5441</v>
      </c>
      <c r="H21" s="19">
        <f>G21/G23</f>
        <v>0.41722260562840274</v>
      </c>
      <c r="I21" s="59"/>
      <c r="J21" s="9" t="s">
        <v>783</v>
      </c>
      <c r="K21" s="18">
        <v>6763</v>
      </c>
      <c r="L21" s="19">
        <f>K21/K23</f>
        <v>0.35551700572990591</v>
      </c>
      <c r="M21" s="60"/>
    </row>
    <row r="22" spans="1:13" ht="32.65" customHeight="1">
      <c r="A22" s="12"/>
      <c r="B22" s="9" t="s">
        <v>50</v>
      </c>
      <c r="C22" s="18">
        <f>SUM(C18:C21)</f>
        <v>17374</v>
      </c>
      <c r="D22" s="19">
        <f>SUM(D18:D21)</f>
        <v>1</v>
      </c>
      <c r="E22" s="59"/>
      <c r="F22" s="9" t="s">
        <v>83</v>
      </c>
      <c r="G22" s="18">
        <v>7600</v>
      </c>
      <c r="H22" s="19">
        <f>G22/G23</f>
        <v>0.58277739437159726</v>
      </c>
      <c r="I22" s="59"/>
      <c r="J22" s="9" t="s">
        <v>784</v>
      </c>
      <c r="K22" s="18">
        <v>12260</v>
      </c>
      <c r="L22" s="19">
        <f>K22/K23</f>
        <v>0.64448299427009414</v>
      </c>
      <c r="M22" s="60"/>
    </row>
    <row r="23" spans="1:13" ht="20.65" customHeight="1">
      <c r="A23" s="49"/>
      <c r="B23" s="62"/>
      <c r="C23" s="63"/>
      <c r="D23" s="63"/>
      <c r="E23" s="64"/>
      <c r="F23" s="9" t="s">
        <v>50</v>
      </c>
      <c r="G23" s="18">
        <f>SUM(G21:G22)</f>
        <v>13041</v>
      </c>
      <c r="H23" s="19">
        <f>SUM(H21:H22)</f>
        <v>1</v>
      </c>
      <c r="I23" s="59"/>
      <c r="J23" s="9" t="s">
        <v>50</v>
      </c>
      <c r="K23" s="18">
        <f>SUM(K21:K22)</f>
        <v>19023</v>
      </c>
      <c r="L23" s="19">
        <f>SUM(L21:L22)</f>
        <v>1</v>
      </c>
      <c r="M23" s="60"/>
    </row>
    <row r="24" spans="1:13" ht="20.65" customHeight="1">
      <c r="A24" s="12"/>
      <c r="B24" s="9" t="s">
        <v>137</v>
      </c>
      <c r="C24" s="9" t="s">
        <v>16</v>
      </c>
      <c r="D24" s="9" t="s">
        <v>17</v>
      </c>
      <c r="E24" s="60"/>
      <c r="F24" s="63"/>
      <c r="G24" s="63"/>
      <c r="H24" s="63"/>
      <c r="I24" s="61"/>
      <c r="J24" s="63"/>
      <c r="K24" s="63"/>
      <c r="L24" s="63"/>
      <c r="M24" s="61"/>
    </row>
    <row r="25" spans="1:13" ht="32.65" customHeight="1">
      <c r="A25" s="12"/>
      <c r="B25" s="9" t="s">
        <v>142</v>
      </c>
      <c r="C25" s="18">
        <v>8771</v>
      </c>
      <c r="D25" s="19">
        <f>C25/C27</f>
        <v>0.53836238644733614</v>
      </c>
      <c r="E25" s="59"/>
      <c r="F25" s="9" t="s">
        <v>151</v>
      </c>
      <c r="G25" s="9" t="s">
        <v>16</v>
      </c>
      <c r="H25" s="9" t="s">
        <v>17</v>
      </c>
      <c r="I25" s="59"/>
      <c r="J25" s="9" t="s">
        <v>300</v>
      </c>
      <c r="K25" s="9" t="s">
        <v>16</v>
      </c>
      <c r="L25" s="9" t="s">
        <v>17</v>
      </c>
      <c r="M25" s="60"/>
    </row>
    <row r="26" spans="1:13" ht="20.65" customHeight="1">
      <c r="A26" s="12"/>
      <c r="B26" s="9" t="s">
        <v>148</v>
      </c>
      <c r="C26" s="18">
        <v>7521</v>
      </c>
      <c r="D26" s="19">
        <f>C26/C27</f>
        <v>0.46163761355266386</v>
      </c>
      <c r="E26" s="59"/>
      <c r="F26" s="9" t="s">
        <v>155</v>
      </c>
      <c r="G26" s="18">
        <v>9294</v>
      </c>
      <c r="H26" s="19">
        <f>G26/G28</f>
        <v>0.60393787770485408</v>
      </c>
      <c r="I26" s="59"/>
      <c r="J26" s="9" t="s">
        <v>304</v>
      </c>
      <c r="K26" s="18">
        <v>7303</v>
      </c>
      <c r="L26" s="19">
        <f>K26/K28</f>
        <v>0.55025617842073538</v>
      </c>
      <c r="M26" s="60"/>
    </row>
    <row r="27" spans="1:13" ht="32.65" customHeight="1">
      <c r="A27" s="12"/>
      <c r="B27" s="9" t="s">
        <v>50</v>
      </c>
      <c r="C27" s="18">
        <f>SUM(C25:C26)</f>
        <v>16292</v>
      </c>
      <c r="D27" s="19">
        <f>SUM(D25:D26)</f>
        <v>1</v>
      </c>
      <c r="E27" s="59"/>
      <c r="F27" s="9" t="s">
        <v>157</v>
      </c>
      <c r="G27" s="18">
        <v>6095</v>
      </c>
      <c r="H27" s="19">
        <f>G27/G28</f>
        <v>0.39606212229514587</v>
      </c>
      <c r="I27" s="59"/>
      <c r="J27" s="9" t="s">
        <v>308</v>
      </c>
      <c r="K27" s="18">
        <v>5969</v>
      </c>
      <c r="L27" s="19">
        <f>K27/K28</f>
        <v>0.44974382157926462</v>
      </c>
      <c r="M27" s="60"/>
    </row>
    <row r="28" spans="1:13" ht="20.65" customHeight="1">
      <c r="A28" s="49"/>
      <c r="B28" s="62"/>
      <c r="C28" s="63"/>
      <c r="D28" s="63"/>
      <c r="E28" s="64"/>
      <c r="F28" s="9" t="s">
        <v>50</v>
      </c>
      <c r="G28" s="18">
        <f>SUM(G26:G27)</f>
        <v>15389</v>
      </c>
      <c r="H28" s="19">
        <f>SUM(H26:H27)</f>
        <v>1</v>
      </c>
      <c r="I28" s="59"/>
      <c r="J28" s="9" t="s">
        <v>50</v>
      </c>
      <c r="K28" s="18">
        <f>SUM(K26:K27)</f>
        <v>13272</v>
      </c>
      <c r="L28" s="19">
        <f>SUM(L26:L27)</f>
        <v>1</v>
      </c>
      <c r="M28" s="60"/>
    </row>
    <row r="29" spans="1:13" ht="20.65" customHeight="1">
      <c r="A29" s="12"/>
      <c r="B29" s="9" t="s">
        <v>158</v>
      </c>
      <c r="C29" s="9" t="s">
        <v>16</v>
      </c>
      <c r="D29" s="9" t="s">
        <v>17</v>
      </c>
      <c r="E29" s="60"/>
      <c r="F29" s="65"/>
      <c r="G29" s="65"/>
      <c r="H29" s="65"/>
      <c r="I29" s="61"/>
      <c r="J29" s="65"/>
      <c r="K29" s="65"/>
      <c r="L29" s="65"/>
      <c r="M29" s="61"/>
    </row>
    <row r="30" spans="1:13" ht="20.65" customHeight="1">
      <c r="A30" s="12"/>
      <c r="B30" s="9" t="s">
        <v>163</v>
      </c>
      <c r="C30" s="18">
        <v>4990</v>
      </c>
      <c r="D30" s="19">
        <f>C30/C33</f>
        <v>0.32906884726984964</v>
      </c>
      <c r="E30" s="60"/>
      <c r="F30" s="61"/>
      <c r="G30" s="61"/>
      <c r="H30" s="61"/>
      <c r="I30" s="61"/>
      <c r="J30" s="61"/>
      <c r="K30" s="61"/>
      <c r="L30" s="61"/>
      <c r="M30" s="61"/>
    </row>
    <row r="31" spans="1:13" ht="20.65" customHeight="1">
      <c r="A31" s="12"/>
      <c r="B31" s="9" t="s">
        <v>169</v>
      </c>
      <c r="C31" s="18">
        <v>5274</v>
      </c>
      <c r="D31" s="19">
        <f>C31/C33</f>
        <v>0.34779741493009758</v>
      </c>
      <c r="E31" s="60"/>
      <c r="F31" s="61"/>
      <c r="G31" s="61"/>
      <c r="H31" s="61"/>
      <c r="I31" s="61"/>
      <c r="J31" s="61"/>
      <c r="K31" s="61"/>
      <c r="L31" s="61"/>
      <c r="M31" s="61"/>
    </row>
    <row r="32" spans="1:13" ht="32.65" customHeight="1">
      <c r="A32" s="12"/>
      <c r="B32" s="9" t="s">
        <v>176</v>
      </c>
      <c r="C32" s="18">
        <v>4900</v>
      </c>
      <c r="D32" s="19">
        <f>C32/C33</f>
        <v>0.32313373780005278</v>
      </c>
      <c r="E32" s="60"/>
      <c r="F32" s="61"/>
      <c r="G32" s="61"/>
      <c r="H32" s="61"/>
      <c r="I32" s="61"/>
      <c r="J32" s="61"/>
      <c r="K32" s="61"/>
      <c r="L32" s="61"/>
      <c r="M32" s="61"/>
    </row>
    <row r="33" spans="1:13" ht="20.65" customHeight="1">
      <c r="A33" s="12"/>
      <c r="B33" s="9" t="s">
        <v>50</v>
      </c>
      <c r="C33" s="18">
        <f>SUM(C30:C32)</f>
        <v>15164</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2671</v>
      </c>
      <c r="D36" s="19">
        <f>C36/C38</f>
        <v>0.18746490735541829</v>
      </c>
      <c r="E36" s="60"/>
      <c r="F36" s="61"/>
      <c r="G36" s="61"/>
      <c r="H36" s="61"/>
      <c r="I36" s="61"/>
      <c r="J36" s="61"/>
      <c r="K36" s="61"/>
      <c r="L36" s="61"/>
      <c r="M36" s="61"/>
    </row>
    <row r="37" spans="1:13" ht="20.65" customHeight="1">
      <c r="A37" s="12"/>
      <c r="B37" s="9" t="s">
        <v>199</v>
      </c>
      <c r="C37" s="18">
        <v>11577</v>
      </c>
      <c r="D37" s="19">
        <f>C37/C38</f>
        <v>0.81253509264458168</v>
      </c>
      <c r="E37" s="60"/>
      <c r="F37" s="61"/>
      <c r="G37" s="61"/>
      <c r="H37" s="61"/>
      <c r="I37" s="61"/>
      <c r="J37" s="61"/>
      <c r="K37" s="61"/>
      <c r="L37" s="61"/>
      <c r="M37" s="61"/>
    </row>
    <row r="38" spans="1:13" ht="20.65" customHeight="1">
      <c r="A38" s="12"/>
      <c r="B38" s="9" t="s">
        <v>50</v>
      </c>
      <c r="C38" s="18">
        <f>SUM(C36:C37)</f>
        <v>14248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6022</v>
      </c>
      <c r="D41" s="19">
        <f>C41/C44</f>
        <v>0.45101857399640505</v>
      </c>
      <c r="E41" s="60"/>
      <c r="F41" s="61"/>
      <c r="G41" s="61"/>
      <c r="H41" s="61"/>
      <c r="I41" s="61"/>
      <c r="J41" s="61"/>
      <c r="K41" s="61"/>
      <c r="L41" s="61"/>
      <c r="M41" s="61"/>
    </row>
    <row r="42" spans="1:13" ht="20.65" customHeight="1">
      <c r="A42" s="12"/>
      <c r="B42" s="9" t="s">
        <v>220</v>
      </c>
      <c r="C42" s="18">
        <v>3336</v>
      </c>
      <c r="D42" s="19">
        <f>C42/C44</f>
        <v>0.24985020970641103</v>
      </c>
      <c r="E42" s="60"/>
      <c r="F42" s="61"/>
      <c r="G42" s="61"/>
      <c r="H42" s="61"/>
      <c r="I42" s="61"/>
      <c r="J42" s="61"/>
      <c r="K42" s="61"/>
      <c r="L42" s="61"/>
      <c r="M42" s="61"/>
    </row>
    <row r="43" spans="1:13" ht="32.65" customHeight="1">
      <c r="A43" s="12"/>
      <c r="B43" s="9" t="s">
        <v>224</v>
      </c>
      <c r="C43" s="18">
        <v>3994</v>
      </c>
      <c r="D43" s="19">
        <f>C43/C44</f>
        <v>0.29913121629718392</v>
      </c>
      <c r="E43" s="60"/>
      <c r="F43" s="61"/>
      <c r="G43" s="61"/>
      <c r="H43" s="61"/>
      <c r="I43" s="61"/>
      <c r="J43" s="61"/>
      <c r="K43" s="61"/>
      <c r="L43" s="61"/>
      <c r="M43" s="61"/>
    </row>
    <row r="44" spans="1:13" ht="20.65" customHeight="1">
      <c r="A44" s="12"/>
      <c r="B44" s="9" t="s">
        <v>50</v>
      </c>
      <c r="C44" s="18">
        <f>SUM(C41:C43)</f>
        <v>13352</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7205</v>
      </c>
      <c r="D47" s="19">
        <f>C47/C49</f>
        <v>0.54695209899035901</v>
      </c>
      <c r="E47" s="60"/>
      <c r="F47" s="61"/>
      <c r="G47" s="61"/>
      <c r="H47" s="61"/>
      <c r="I47" s="61"/>
      <c r="J47" s="61"/>
      <c r="K47" s="61"/>
      <c r="L47" s="61"/>
      <c r="M47" s="61"/>
    </row>
    <row r="48" spans="1:13" ht="32.65" customHeight="1">
      <c r="A48" s="12"/>
      <c r="B48" s="9" t="s">
        <v>241</v>
      </c>
      <c r="C48" s="18">
        <v>5968</v>
      </c>
      <c r="D48" s="19">
        <f>C48/C49</f>
        <v>0.45304790100964093</v>
      </c>
      <c r="E48" s="60"/>
      <c r="F48" s="61"/>
      <c r="G48" s="61"/>
      <c r="H48" s="61"/>
      <c r="I48" s="61"/>
      <c r="J48" s="61"/>
      <c r="K48" s="61"/>
      <c r="L48" s="61"/>
      <c r="M48" s="61"/>
    </row>
    <row r="49" spans="1:13" ht="20.65" customHeight="1">
      <c r="A49" s="12"/>
      <c r="B49" s="9" t="s">
        <v>50</v>
      </c>
      <c r="C49" s="18">
        <f>SUM(C47:C48)</f>
        <v>13173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8672</v>
      </c>
      <c r="D52" s="19">
        <f>C52/C54</f>
        <v>0.6715712847518005</v>
      </c>
      <c r="E52" s="60"/>
      <c r="F52" s="61"/>
      <c r="G52" s="61"/>
      <c r="H52" s="61"/>
      <c r="I52" s="61"/>
      <c r="J52" s="61"/>
      <c r="K52" s="61"/>
      <c r="L52" s="61"/>
      <c r="M52" s="61"/>
    </row>
    <row r="53" spans="1:13" ht="20.65" customHeight="1">
      <c r="A53" s="12"/>
      <c r="B53" s="9" t="s">
        <v>259</v>
      </c>
      <c r="C53" s="18">
        <v>4241</v>
      </c>
      <c r="D53" s="19">
        <f>C53/C54</f>
        <v>0.3284287152481995</v>
      </c>
      <c r="E53" s="60"/>
      <c r="F53" s="61"/>
      <c r="G53" s="61"/>
      <c r="H53" s="61"/>
      <c r="I53" s="61"/>
      <c r="J53" s="61"/>
      <c r="K53" s="61"/>
      <c r="L53" s="61"/>
      <c r="M53" s="61"/>
    </row>
    <row r="54" spans="1:13" ht="20.65" customHeight="1">
      <c r="A54" s="12"/>
      <c r="B54" s="9" t="s">
        <v>50</v>
      </c>
      <c r="C54" s="18">
        <f>SUM(C52:C53)</f>
        <v>12913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4651</v>
      </c>
      <c r="D57" s="19">
        <f>C57/C60</f>
        <v>0.35366131853091021</v>
      </c>
      <c r="E57" s="60"/>
      <c r="F57" s="61"/>
      <c r="G57" s="61"/>
      <c r="H57" s="61"/>
      <c r="I57" s="61"/>
      <c r="J57" s="61"/>
      <c r="K57" s="61"/>
      <c r="L57" s="61"/>
      <c r="M57" s="61"/>
    </row>
    <row r="58" spans="1:13" ht="20.65" customHeight="1">
      <c r="A58" s="12"/>
      <c r="B58" s="9" t="s">
        <v>274</v>
      </c>
      <c r="C58" s="18">
        <v>4979</v>
      </c>
      <c r="D58" s="19">
        <f>C58/C60</f>
        <v>0.37860238765112919</v>
      </c>
      <c r="E58" s="60"/>
      <c r="F58" s="61"/>
      <c r="G58" s="61"/>
      <c r="H58" s="61"/>
      <c r="I58" s="61"/>
      <c r="J58" s="61"/>
      <c r="K58" s="61"/>
      <c r="L58" s="61"/>
      <c r="M58" s="61"/>
    </row>
    <row r="59" spans="1:13" ht="20.65" customHeight="1">
      <c r="A59" s="12"/>
      <c r="B59" s="9" t="s">
        <v>278</v>
      </c>
      <c r="C59" s="18">
        <v>3521</v>
      </c>
      <c r="D59" s="19">
        <f>C59/C60</f>
        <v>0.2677362938179606</v>
      </c>
      <c r="E59" s="60"/>
      <c r="F59" s="61"/>
      <c r="G59" s="61"/>
      <c r="H59" s="61"/>
      <c r="I59" s="61"/>
      <c r="J59" s="61"/>
      <c r="K59" s="61"/>
      <c r="L59" s="61"/>
      <c r="M59" s="61"/>
    </row>
    <row r="60" spans="1:13" ht="20.65" customHeight="1">
      <c r="A60" s="12"/>
      <c r="B60" s="9" t="s">
        <v>50</v>
      </c>
      <c r="C60" s="18">
        <f>SUM(C57:C59)</f>
        <v>13151</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5833</v>
      </c>
      <c r="D63" s="19">
        <f>C63/C65</f>
        <v>0.4405921897424277</v>
      </c>
      <c r="E63" s="60"/>
      <c r="F63" s="61"/>
      <c r="G63" s="61"/>
      <c r="H63" s="61"/>
      <c r="I63" s="61"/>
      <c r="J63" s="61"/>
      <c r="K63" s="61"/>
      <c r="L63" s="61"/>
      <c r="M63" s="61"/>
    </row>
    <row r="64" spans="1:13" ht="20.65" customHeight="1">
      <c r="A64" s="12"/>
      <c r="B64" s="9" t="s">
        <v>295</v>
      </c>
      <c r="C64" s="18">
        <v>7406</v>
      </c>
      <c r="D64" s="19">
        <f>C64/C65</f>
        <v>0.55940781025757236</v>
      </c>
      <c r="E64" s="60"/>
      <c r="F64" s="61"/>
      <c r="G64" s="61"/>
      <c r="H64" s="61"/>
      <c r="I64" s="61"/>
      <c r="J64" s="61"/>
      <c r="K64" s="61"/>
      <c r="L64" s="61"/>
      <c r="M64" s="61"/>
    </row>
    <row r="65" spans="1:13" ht="20.65" customHeight="1">
      <c r="A65" s="12"/>
      <c r="B65" s="9" t="s">
        <v>50</v>
      </c>
      <c r="C65" s="18">
        <f>SUM(C63:C64)</f>
        <v>13239</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5312</v>
      </c>
      <c r="D68" s="19">
        <f>C68/C70</f>
        <v>0.35253517387841782</v>
      </c>
      <c r="E68" s="60"/>
      <c r="F68" s="61"/>
      <c r="G68" s="61"/>
      <c r="H68" s="61"/>
      <c r="I68" s="61"/>
      <c r="J68" s="61"/>
      <c r="K68" s="61"/>
      <c r="L68" s="61"/>
      <c r="M68" s="61"/>
    </row>
    <row r="69" spans="1:13" ht="20.65" customHeight="1">
      <c r="A69" s="12"/>
      <c r="B69" s="9" t="s">
        <v>309</v>
      </c>
      <c r="C69" s="18">
        <v>9756</v>
      </c>
      <c r="D69" s="19">
        <f>C69/C70</f>
        <v>0.64746482612158218</v>
      </c>
      <c r="E69" s="60"/>
      <c r="F69" s="61"/>
      <c r="G69" s="61"/>
      <c r="H69" s="61"/>
      <c r="I69" s="61"/>
      <c r="J69" s="61"/>
      <c r="K69" s="61"/>
      <c r="L69" s="61"/>
      <c r="M69" s="61"/>
    </row>
    <row r="70" spans="1:13" ht="20.65" customHeight="1">
      <c r="A70" s="12"/>
      <c r="B70" s="9" t="s">
        <v>50</v>
      </c>
      <c r="C70" s="18">
        <f>SUM(C68:C69)</f>
        <v>15068</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3222</v>
      </c>
      <c r="D73" s="19">
        <f>C73/C76</f>
        <v>0.22544080604534006</v>
      </c>
      <c r="E73" s="60"/>
      <c r="F73" s="61"/>
      <c r="G73" s="61"/>
      <c r="H73" s="61"/>
      <c r="I73" s="61"/>
      <c r="J73" s="61"/>
      <c r="K73" s="61"/>
      <c r="L73" s="61"/>
      <c r="M73" s="61"/>
    </row>
    <row r="74" spans="1:13" ht="20.65" customHeight="1">
      <c r="A74" s="12"/>
      <c r="B74" s="9" t="s">
        <v>321</v>
      </c>
      <c r="C74" s="18">
        <v>2631</v>
      </c>
      <c r="D74" s="19">
        <f>C74/C76</f>
        <v>0.18408900083963056</v>
      </c>
      <c r="E74" s="60"/>
      <c r="F74" s="61"/>
      <c r="G74" s="61"/>
      <c r="H74" s="61"/>
      <c r="I74" s="61"/>
      <c r="J74" s="61"/>
      <c r="K74" s="61"/>
      <c r="L74" s="61"/>
      <c r="M74" s="61"/>
    </row>
    <row r="75" spans="1:13" ht="20.65" customHeight="1">
      <c r="A75" s="12"/>
      <c r="B75" s="9" t="s">
        <v>323</v>
      </c>
      <c r="C75" s="18">
        <v>8439</v>
      </c>
      <c r="D75" s="19">
        <f>C75/C76</f>
        <v>0.59047019311502935</v>
      </c>
      <c r="E75" s="60"/>
      <c r="F75" s="61"/>
      <c r="G75" s="61"/>
      <c r="H75" s="61"/>
      <c r="I75" s="61"/>
      <c r="J75" s="61"/>
      <c r="K75" s="61"/>
      <c r="L75" s="61"/>
      <c r="M75" s="61"/>
    </row>
    <row r="76" spans="1:13" ht="20.65" customHeight="1">
      <c r="A76" s="12"/>
      <c r="B76" s="9" t="s">
        <v>50</v>
      </c>
      <c r="C76" s="18">
        <f>SUM(C73:C75)</f>
        <v>14292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5306</v>
      </c>
      <c r="D79" s="19">
        <f>C79/C82</f>
        <v>0.34839133289560081</v>
      </c>
      <c r="E79" s="60"/>
      <c r="F79" s="61"/>
      <c r="G79" s="61"/>
      <c r="H79" s="61"/>
      <c r="I79" s="61"/>
      <c r="J79" s="61"/>
      <c r="K79" s="61"/>
      <c r="L79" s="61"/>
      <c r="M79" s="61"/>
    </row>
    <row r="80" spans="1:13" ht="20.65" customHeight="1">
      <c r="A80" s="12"/>
      <c r="B80" s="9" t="s">
        <v>332</v>
      </c>
      <c r="C80" s="18">
        <v>1828</v>
      </c>
      <c r="D80" s="19">
        <f>C80/C82</f>
        <v>0.12002626395272488</v>
      </c>
      <c r="E80" s="60"/>
      <c r="F80" s="61"/>
      <c r="G80" s="61"/>
      <c r="H80" s="61"/>
      <c r="I80" s="61"/>
      <c r="J80" s="61"/>
      <c r="K80" s="61"/>
      <c r="L80" s="61"/>
      <c r="M80" s="61"/>
    </row>
    <row r="81" spans="1:13" ht="20.65" customHeight="1">
      <c r="A81" s="12"/>
      <c r="B81" s="9" t="s">
        <v>333</v>
      </c>
      <c r="C81" s="18">
        <v>8096</v>
      </c>
      <c r="D81" s="19">
        <f>C81/C82</f>
        <v>0.53158240315167438</v>
      </c>
      <c r="E81" s="60"/>
      <c r="F81" s="61"/>
      <c r="G81" s="61"/>
      <c r="H81" s="61"/>
      <c r="I81" s="61"/>
      <c r="J81" s="61"/>
      <c r="K81" s="61"/>
      <c r="L81" s="61"/>
      <c r="M81" s="61"/>
    </row>
    <row r="82" spans="1:13" ht="20.65" customHeight="1">
      <c r="A82" s="12"/>
      <c r="B82" s="9" t="s">
        <v>50</v>
      </c>
      <c r="C82" s="18">
        <f>SUM(C79:C81)</f>
        <v>15230</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1913</v>
      </c>
      <c r="D85" s="19">
        <f>C85/C89</f>
        <v>0.12829454764938636</v>
      </c>
      <c r="E85" s="60"/>
      <c r="F85" s="61"/>
      <c r="G85" s="61"/>
      <c r="H85" s="61"/>
      <c r="I85" s="61"/>
      <c r="J85" s="61"/>
      <c r="K85" s="61"/>
      <c r="L85" s="61"/>
      <c r="M85" s="61"/>
    </row>
    <row r="86" spans="1:13" ht="20.65" customHeight="1">
      <c r="A86" s="12"/>
      <c r="B86" s="9" t="s">
        <v>342</v>
      </c>
      <c r="C86" s="18">
        <v>5057</v>
      </c>
      <c r="D86" s="19">
        <f>C86/C89</f>
        <v>0.33914559721011334</v>
      </c>
      <c r="E86" s="60"/>
      <c r="F86" s="61"/>
      <c r="G86" s="61"/>
      <c r="H86" s="61"/>
      <c r="I86" s="61"/>
      <c r="J86" s="61"/>
      <c r="K86" s="61"/>
      <c r="L86" s="61"/>
      <c r="M86" s="61"/>
    </row>
    <row r="87" spans="1:13" ht="20.65" customHeight="1">
      <c r="A87" s="12"/>
      <c r="B87" s="9" t="s">
        <v>344</v>
      </c>
      <c r="C87" s="18">
        <v>2230</v>
      </c>
      <c r="D87" s="19">
        <f>C87/C89</f>
        <v>0.14955402052176245</v>
      </c>
      <c r="E87" s="60"/>
      <c r="F87" s="61"/>
      <c r="G87" s="61"/>
      <c r="H87" s="61"/>
      <c r="I87" s="61"/>
      <c r="J87" s="61"/>
      <c r="K87" s="61"/>
      <c r="L87" s="61"/>
      <c r="M87" s="61"/>
    </row>
    <row r="88" spans="1:13" ht="20.65" customHeight="1">
      <c r="A88" s="12"/>
      <c r="B88" s="9" t="s">
        <v>346</v>
      </c>
      <c r="C88" s="18">
        <v>5711</v>
      </c>
      <c r="D88" s="19">
        <f>C88/C89</f>
        <v>0.38300583461873783</v>
      </c>
      <c r="E88" s="60"/>
      <c r="F88" s="61"/>
      <c r="G88" s="61"/>
      <c r="H88" s="61"/>
      <c r="I88" s="61"/>
      <c r="J88" s="61"/>
      <c r="K88" s="61"/>
      <c r="L88" s="61"/>
      <c r="M88" s="61"/>
    </row>
    <row r="89" spans="1:13" ht="20.65" customHeight="1">
      <c r="A89" s="12"/>
      <c r="B89" s="9" t="s">
        <v>50</v>
      </c>
      <c r="C89" s="18">
        <f>SUM(C85:C88)</f>
        <v>14911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7136</v>
      </c>
      <c r="D92" s="19">
        <f>C92/C94</f>
        <v>0.50714234951318315</v>
      </c>
      <c r="E92" s="60"/>
      <c r="F92" s="61"/>
      <c r="G92" s="61"/>
      <c r="H92" s="61"/>
      <c r="I92" s="61"/>
      <c r="J92" s="61"/>
      <c r="K92" s="61"/>
      <c r="L92" s="61"/>
      <c r="M92" s="61"/>
    </row>
    <row r="93" spans="1:13" ht="20.65" customHeight="1">
      <c r="A93" s="12"/>
      <c r="B93" s="9" t="s">
        <v>355</v>
      </c>
      <c r="C93" s="18">
        <v>6935</v>
      </c>
      <c r="D93" s="19">
        <f>C93/C94</f>
        <v>0.49285765048681685</v>
      </c>
      <c r="E93" s="60"/>
      <c r="F93" s="61"/>
      <c r="G93" s="61"/>
      <c r="H93" s="61"/>
      <c r="I93" s="61"/>
      <c r="J93" s="61"/>
      <c r="K93" s="61"/>
      <c r="L93" s="61"/>
      <c r="M93" s="61"/>
    </row>
    <row r="94" spans="1:13" ht="20.65" customHeight="1">
      <c r="A94" s="12"/>
      <c r="B94" s="9" t="s">
        <v>50</v>
      </c>
      <c r="C94" s="18">
        <f>SUM(C92:C93)</f>
        <v>14071</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8702</v>
      </c>
      <c r="D97" s="19">
        <f>C97/C99</f>
        <v>0.65685386473429952</v>
      </c>
      <c r="E97" s="60"/>
      <c r="F97" s="61"/>
      <c r="G97" s="61"/>
      <c r="H97" s="61"/>
      <c r="I97" s="61"/>
      <c r="J97" s="61"/>
      <c r="K97" s="61"/>
      <c r="L97" s="61"/>
      <c r="M97" s="61"/>
    </row>
    <row r="98" spans="1:13" ht="20.65" customHeight="1">
      <c r="A98" s="12"/>
      <c r="B98" s="9" t="s">
        <v>364</v>
      </c>
      <c r="C98" s="18">
        <v>4546</v>
      </c>
      <c r="D98" s="19">
        <f>C98/C99</f>
        <v>0.34314613526570048</v>
      </c>
      <c r="E98" s="60"/>
      <c r="F98" s="61"/>
      <c r="G98" s="61"/>
      <c r="H98" s="61"/>
      <c r="I98" s="61"/>
      <c r="J98" s="61"/>
      <c r="K98" s="61"/>
      <c r="L98" s="61"/>
      <c r="M98" s="61"/>
    </row>
    <row r="99" spans="1:13" ht="20.65" customHeight="1">
      <c r="A99" s="12"/>
      <c r="B99" s="9" t="s">
        <v>50</v>
      </c>
      <c r="C99" s="18">
        <f>SUM(C97:C98)</f>
        <v>13248</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1"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602</v>
      </c>
      <c r="D4" s="19">
        <f>C4/C9</f>
        <v>0.13681818181818181</v>
      </c>
      <c r="E4" s="59"/>
      <c r="F4" s="9" t="s">
        <v>82</v>
      </c>
      <c r="G4" s="43">
        <v>3651</v>
      </c>
      <c r="H4" s="19">
        <f>G4/G6</f>
        <v>0.86598671726755216</v>
      </c>
      <c r="I4" s="59"/>
      <c r="J4" s="9" t="s">
        <v>786</v>
      </c>
      <c r="K4" s="18">
        <v>1060</v>
      </c>
      <c r="L4" s="19">
        <f>K4/K8</f>
        <v>0.24178832116788321</v>
      </c>
      <c r="M4" s="60"/>
    </row>
    <row r="5" spans="1:13" ht="20.65" customHeight="1">
      <c r="A5" s="12"/>
      <c r="B5" s="9" t="s">
        <v>37</v>
      </c>
      <c r="C5" s="18">
        <v>682</v>
      </c>
      <c r="D5" s="19">
        <f>C5/C9</f>
        <v>0.155</v>
      </c>
      <c r="E5" s="59"/>
      <c r="F5" s="9" t="s">
        <v>86</v>
      </c>
      <c r="G5" s="43">
        <v>565</v>
      </c>
      <c r="H5" s="19">
        <f>G5/G6</f>
        <v>0.13401328273244781</v>
      </c>
      <c r="I5" s="59"/>
      <c r="J5" s="9" t="s">
        <v>787</v>
      </c>
      <c r="K5" s="18">
        <v>2105</v>
      </c>
      <c r="L5" s="19">
        <f>K5/K8</f>
        <v>0.4801551094890511</v>
      </c>
      <c r="M5" s="60"/>
    </row>
    <row r="6" spans="1:13" ht="20.65" customHeight="1">
      <c r="A6" s="12"/>
      <c r="B6" s="9" t="s">
        <v>47</v>
      </c>
      <c r="C6" s="18">
        <v>78</v>
      </c>
      <c r="D6" s="19">
        <f>C6/C9</f>
        <v>1.7727272727272727E-2</v>
      </c>
      <c r="E6" s="59"/>
      <c r="F6" s="9" t="s">
        <v>50</v>
      </c>
      <c r="G6" s="18">
        <f>SUM(G4:G5)</f>
        <v>4216</v>
      </c>
      <c r="H6" s="19">
        <f>SUM(H4:H5)</f>
        <v>1</v>
      </c>
      <c r="I6" s="59"/>
      <c r="J6" s="9" t="s">
        <v>788</v>
      </c>
      <c r="K6" s="18">
        <v>108</v>
      </c>
      <c r="L6" s="19">
        <f>K6/K8</f>
        <v>2.4635036496350366E-2</v>
      </c>
      <c r="M6" s="60"/>
    </row>
    <row r="7" spans="1:13" ht="20.65" customHeight="1">
      <c r="A7" s="12"/>
      <c r="B7" s="9" t="s">
        <v>52</v>
      </c>
      <c r="C7" s="18">
        <v>2994</v>
      </c>
      <c r="D7" s="19">
        <f>C7/C9</f>
        <v>0.68045454545454542</v>
      </c>
      <c r="E7" s="60"/>
      <c r="F7" s="63"/>
      <c r="G7" s="63"/>
      <c r="H7" s="63"/>
      <c r="I7" s="64"/>
      <c r="J7" s="9" t="s">
        <v>789</v>
      </c>
      <c r="K7" s="18">
        <v>1111</v>
      </c>
      <c r="L7" s="19">
        <f>K7/K8</f>
        <v>0.25342153284671531</v>
      </c>
      <c r="M7" s="60"/>
    </row>
    <row r="8" spans="1:13" ht="20.65" customHeight="1">
      <c r="A8" s="12"/>
      <c r="B8" s="9" t="s">
        <v>55</v>
      </c>
      <c r="C8" s="18">
        <v>44</v>
      </c>
      <c r="D8" s="19">
        <f>C8/C9</f>
        <v>0.01</v>
      </c>
      <c r="E8" s="59"/>
      <c r="F8" s="9" t="s">
        <v>181</v>
      </c>
      <c r="G8" s="9" t="s">
        <v>16</v>
      </c>
      <c r="H8" s="9" t="s">
        <v>17</v>
      </c>
      <c r="I8" s="59"/>
      <c r="J8" s="9" t="s">
        <v>50</v>
      </c>
      <c r="K8" s="18">
        <f>SUM(K4:K7)</f>
        <v>4384</v>
      </c>
      <c r="L8" s="19">
        <f>SUM(L4:L7)</f>
        <v>1</v>
      </c>
      <c r="M8" s="60"/>
    </row>
    <row r="9" spans="1:13" ht="20.65" customHeight="1">
      <c r="A9" s="12"/>
      <c r="B9" s="9" t="s">
        <v>50</v>
      </c>
      <c r="C9" s="18">
        <f>SUM(C4:C8)</f>
        <v>4400</v>
      </c>
      <c r="D9" s="19">
        <f>SUM(D4:D8)</f>
        <v>1</v>
      </c>
      <c r="E9" s="59"/>
      <c r="F9" s="9" t="s">
        <v>187</v>
      </c>
      <c r="G9" s="43">
        <v>508</v>
      </c>
      <c r="H9" s="19">
        <f>G9/G11</f>
        <v>0.11707766766536068</v>
      </c>
      <c r="I9" s="60"/>
      <c r="J9" s="63"/>
      <c r="K9" s="63"/>
      <c r="L9" s="63"/>
      <c r="M9" s="61"/>
    </row>
    <row r="10" spans="1:13" ht="20.65" customHeight="1">
      <c r="A10" s="49"/>
      <c r="B10" s="62"/>
      <c r="C10" s="63"/>
      <c r="D10" s="63"/>
      <c r="E10" s="64"/>
      <c r="F10" s="9" t="s">
        <v>194</v>
      </c>
      <c r="G10" s="18">
        <v>3831</v>
      </c>
      <c r="H10" s="19">
        <f>G10/G11</f>
        <v>0.88292233233463935</v>
      </c>
      <c r="I10" s="59"/>
      <c r="J10" s="9" t="s">
        <v>542</v>
      </c>
      <c r="K10" s="9" t="s">
        <v>16</v>
      </c>
      <c r="L10" s="9" t="s">
        <v>17</v>
      </c>
      <c r="M10" s="60"/>
    </row>
    <row r="11" spans="1:13" ht="20.65" customHeight="1">
      <c r="A11" s="12"/>
      <c r="B11" s="9" t="s">
        <v>75</v>
      </c>
      <c r="C11" s="9" t="s">
        <v>16</v>
      </c>
      <c r="D11" s="9" t="s">
        <v>17</v>
      </c>
      <c r="E11" s="59"/>
      <c r="F11" s="9" t="s">
        <v>50</v>
      </c>
      <c r="G11" s="18">
        <f>SUM(G9:G10)</f>
        <v>4339</v>
      </c>
      <c r="H11" s="19">
        <f>SUM(H9:H10)</f>
        <v>1</v>
      </c>
      <c r="I11" s="59"/>
      <c r="J11" s="9" t="s">
        <v>790</v>
      </c>
      <c r="K11" s="18">
        <v>1252</v>
      </c>
      <c r="L11" s="19">
        <f>K11/K14</f>
        <v>0.29341457698617296</v>
      </c>
      <c r="M11" s="60"/>
    </row>
    <row r="12" spans="1:13" ht="20.65" customHeight="1">
      <c r="A12" s="12"/>
      <c r="B12" s="9" t="s">
        <v>81</v>
      </c>
      <c r="C12" s="18">
        <v>1624</v>
      </c>
      <c r="D12" s="19">
        <f>C12/C15</f>
        <v>0.40549313358302125</v>
      </c>
      <c r="E12" s="60"/>
      <c r="F12" s="65"/>
      <c r="G12" s="65"/>
      <c r="H12" s="65"/>
      <c r="I12" s="64"/>
      <c r="J12" s="9" t="s">
        <v>791</v>
      </c>
      <c r="K12" s="18">
        <v>965</v>
      </c>
      <c r="L12" s="19">
        <f>K12/K14</f>
        <v>0.22615420670260136</v>
      </c>
      <c r="M12" s="60"/>
    </row>
    <row r="13" spans="1:13" ht="32.65" customHeight="1">
      <c r="A13" s="12"/>
      <c r="B13" s="9" t="s">
        <v>85</v>
      </c>
      <c r="C13" s="18">
        <v>1825</v>
      </c>
      <c r="D13" s="19">
        <f>C13/C15</f>
        <v>0.45568039950062422</v>
      </c>
      <c r="E13" s="60"/>
      <c r="F13" s="61"/>
      <c r="G13" s="61"/>
      <c r="H13" s="61"/>
      <c r="I13" s="64"/>
      <c r="J13" s="9" t="s">
        <v>792</v>
      </c>
      <c r="K13" s="18">
        <v>2050</v>
      </c>
      <c r="L13" s="19">
        <f>K13/K14</f>
        <v>0.48043121631122571</v>
      </c>
      <c r="M13" s="60"/>
    </row>
    <row r="14" spans="1:13" ht="20.65" customHeight="1">
      <c r="A14" s="12"/>
      <c r="B14" s="9" t="s">
        <v>90</v>
      </c>
      <c r="C14" s="18">
        <v>556</v>
      </c>
      <c r="D14" s="19">
        <f>C14/C15</f>
        <v>0.13882646691635456</v>
      </c>
      <c r="E14" s="60"/>
      <c r="F14" s="61"/>
      <c r="G14" s="61"/>
      <c r="H14" s="61"/>
      <c r="I14" s="64"/>
      <c r="J14" s="9" t="s">
        <v>50</v>
      </c>
      <c r="K14" s="18">
        <f>SUM(K11:K13)</f>
        <v>4267</v>
      </c>
      <c r="L14" s="19">
        <f>SUM(L11:L13)</f>
        <v>1</v>
      </c>
      <c r="M14" s="60"/>
    </row>
    <row r="15" spans="1:13" ht="20.65" customHeight="1">
      <c r="A15" s="12"/>
      <c r="B15" s="9" t="s">
        <v>50</v>
      </c>
      <c r="C15" s="18">
        <f>SUM(C12:C14)</f>
        <v>4005</v>
      </c>
      <c r="D15" s="19">
        <f>SUM(D12:D14)</f>
        <v>1</v>
      </c>
      <c r="E15" s="60"/>
      <c r="F15" s="61"/>
      <c r="G15" s="61"/>
      <c r="H15" s="61"/>
      <c r="I15" s="61"/>
      <c r="J15" s="63"/>
      <c r="K15" s="63"/>
      <c r="L15" s="63"/>
      <c r="M15" s="61"/>
    </row>
    <row r="16" spans="1:13" ht="20.65" customHeight="1">
      <c r="A16" s="49"/>
      <c r="B16" s="62"/>
      <c r="C16" s="63"/>
      <c r="D16" s="63"/>
      <c r="E16" s="61"/>
      <c r="F16" s="61"/>
      <c r="G16" s="61"/>
      <c r="H16" s="61"/>
      <c r="I16" s="64"/>
      <c r="J16" s="9" t="s">
        <v>619</v>
      </c>
      <c r="K16" s="9" t="s">
        <v>16</v>
      </c>
      <c r="L16" s="9" t="s">
        <v>17</v>
      </c>
      <c r="M16" s="60"/>
    </row>
    <row r="17" spans="1:13" ht="32.65" customHeight="1">
      <c r="A17" s="12"/>
      <c r="B17" s="9" t="s">
        <v>108</v>
      </c>
      <c r="C17" s="9" t="s">
        <v>16</v>
      </c>
      <c r="D17" s="9" t="s">
        <v>17</v>
      </c>
      <c r="E17" s="60"/>
      <c r="F17" s="61"/>
      <c r="G17" s="61"/>
      <c r="H17" s="61"/>
      <c r="I17" s="64"/>
      <c r="J17" s="9" t="s">
        <v>793</v>
      </c>
      <c r="K17" s="43">
        <v>1800</v>
      </c>
      <c r="L17" s="19">
        <f>K17/K19</f>
        <v>0.41124057573680606</v>
      </c>
      <c r="M17" s="60"/>
    </row>
    <row r="18" spans="1:13" ht="20.65" customHeight="1">
      <c r="A18" s="12"/>
      <c r="B18" s="9" t="s">
        <v>111</v>
      </c>
      <c r="C18" s="18">
        <v>777</v>
      </c>
      <c r="D18" s="19">
        <f>C18/C22</f>
        <v>0.199128651973347</v>
      </c>
      <c r="E18" s="60"/>
      <c r="F18" s="61"/>
      <c r="G18" s="61"/>
      <c r="H18" s="61"/>
      <c r="I18" s="64"/>
      <c r="J18" s="9" t="s">
        <v>794</v>
      </c>
      <c r="K18" s="18">
        <v>2577</v>
      </c>
      <c r="L18" s="19">
        <f>K18/K19</f>
        <v>0.58875942426319394</v>
      </c>
      <c r="M18" s="60"/>
    </row>
    <row r="19" spans="1:13" ht="20.65" customHeight="1">
      <c r="A19" s="12"/>
      <c r="B19" s="9" t="s">
        <v>114</v>
      </c>
      <c r="C19" s="18">
        <v>1011</v>
      </c>
      <c r="D19" s="19">
        <f>C19/C22</f>
        <v>0.25909789851358278</v>
      </c>
      <c r="E19" s="60"/>
      <c r="F19" s="61"/>
      <c r="G19" s="61"/>
      <c r="H19" s="61"/>
      <c r="I19" s="64"/>
      <c r="J19" s="9" t="s">
        <v>50</v>
      </c>
      <c r="K19" s="18">
        <f>SUM(K17:K18)</f>
        <v>4377</v>
      </c>
      <c r="L19" s="19">
        <f>SUM(L17:L18)</f>
        <v>1</v>
      </c>
      <c r="M19" s="60"/>
    </row>
    <row r="20" spans="1:13" ht="20.65" customHeight="1">
      <c r="A20" s="12"/>
      <c r="B20" s="9" t="s">
        <v>120</v>
      </c>
      <c r="C20" s="18">
        <v>1157</v>
      </c>
      <c r="D20" s="19">
        <f>C20/C22</f>
        <v>0.29651460789338802</v>
      </c>
      <c r="E20" s="60"/>
      <c r="F20" s="61"/>
      <c r="G20" s="61"/>
      <c r="H20" s="61"/>
      <c r="I20" s="61"/>
      <c r="J20" s="65"/>
      <c r="K20" s="65"/>
      <c r="L20" s="65"/>
      <c r="M20" s="61"/>
    </row>
    <row r="21" spans="1:13" ht="20.65" customHeight="1">
      <c r="A21" s="12"/>
      <c r="B21" s="9" t="s">
        <v>127</v>
      </c>
      <c r="C21" s="18">
        <v>957</v>
      </c>
      <c r="D21" s="19">
        <f>C21/C22</f>
        <v>0.24525884161968223</v>
      </c>
      <c r="E21" s="60"/>
      <c r="F21" s="61"/>
      <c r="G21" s="61"/>
      <c r="H21" s="61"/>
      <c r="I21" s="61"/>
      <c r="J21" s="61"/>
      <c r="K21" s="61"/>
      <c r="L21" s="61"/>
      <c r="M21" s="61"/>
    </row>
    <row r="22" spans="1:13" ht="20.65" customHeight="1">
      <c r="A22" s="12"/>
      <c r="B22" s="9" t="s">
        <v>50</v>
      </c>
      <c r="C22" s="18">
        <f>SUM(C18:C21)</f>
        <v>3902</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1894</v>
      </c>
      <c r="D25" s="19">
        <f>C25/C27</f>
        <v>0.51383613673358652</v>
      </c>
      <c r="E25" s="60"/>
      <c r="F25" s="61"/>
      <c r="G25" s="61"/>
      <c r="H25" s="61"/>
      <c r="I25" s="61"/>
      <c r="J25" s="61"/>
      <c r="K25" s="61"/>
      <c r="L25" s="61"/>
      <c r="M25" s="61"/>
    </row>
    <row r="26" spans="1:13" ht="20.65" customHeight="1">
      <c r="A26" s="12"/>
      <c r="B26" s="9" t="s">
        <v>148</v>
      </c>
      <c r="C26" s="18">
        <v>1792</v>
      </c>
      <c r="D26" s="19">
        <f>C26/C27</f>
        <v>0.48616386326641348</v>
      </c>
      <c r="E26" s="60"/>
      <c r="F26" s="61"/>
      <c r="G26" s="61"/>
      <c r="H26" s="61"/>
      <c r="I26" s="61"/>
      <c r="J26" s="61"/>
      <c r="K26" s="61"/>
      <c r="L26" s="61"/>
      <c r="M26" s="61"/>
    </row>
    <row r="27" spans="1:13" ht="20.65" customHeight="1">
      <c r="A27" s="12"/>
      <c r="B27" s="9" t="s">
        <v>50</v>
      </c>
      <c r="C27" s="18">
        <f>SUM(C25:C26)</f>
        <v>3686</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951</v>
      </c>
      <c r="D30" s="19">
        <f>C30/C33</f>
        <v>0.28094534711964547</v>
      </c>
      <c r="E30" s="60"/>
      <c r="F30" s="61"/>
      <c r="G30" s="61"/>
      <c r="H30" s="61"/>
      <c r="I30" s="61"/>
      <c r="J30" s="61"/>
      <c r="K30" s="61"/>
      <c r="L30" s="61"/>
      <c r="M30" s="61"/>
    </row>
    <row r="31" spans="1:13" ht="20.65" customHeight="1">
      <c r="A31" s="12"/>
      <c r="B31" s="9" t="s">
        <v>169</v>
      </c>
      <c r="C31" s="18">
        <v>1416</v>
      </c>
      <c r="D31" s="19">
        <f>C31/C33</f>
        <v>0.41831610044313144</v>
      </c>
      <c r="E31" s="60"/>
      <c r="F31" s="61"/>
      <c r="G31" s="61"/>
      <c r="H31" s="61"/>
      <c r="I31" s="61"/>
      <c r="J31" s="61"/>
      <c r="K31" s="61"/>
      <c r="L31" s="61"/>
      <c r="M31" s="61"/>
    </row>
    <row r="32" spans="1:13" ht="32.65" customHeight="1">
      <c r="A32" s="12"/>
      <c r="B32" s="9" t="s">
        <v>176</v>
      </c>
      <c r="C32" s="18">
        <v>1018</v>
      </c>
      <c r="D32" s="19">
        <f>C32/C33</f>
        <v>0.30073855243722303</v>
      </c>
      <c r="E32" s="60"/>
      <c r="F32" s="61"/>
      <c r="G32" s="61"/>
      <c r="H32" s="61"/>
      <c r="I32" s="61"/>
      <c r="J32" s="61"/>
      <c r="K32" s="61"/>
      <c r="L32" s="61"/>
      <c r="M32" s="61"/>
    </row>
    <row r="33" spans="1:13" ht="20.65" customHeight="1">
      <c r="A33" s="12"/>
      <c r="B33" s="9" t="s">
        <v>50</v>
      </c>
      <c r="C33" s="18">
        <f>SUM(C30:C32)</f>
        <v>3385</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721</v>
      </c>
      <c r="D36" s="19">
        <f>C36/C38</f>
        <v>0.22715816005040959</v>
      </c>
      <c r="E36" s="60"/>
      <c r="F36" s="61"/>
      <c r="G36" s="61"/>
      <c r="H36" s="61"/>
      <c r="I36" s="61"/>
      <c r="J36" s="61"/>
      <c r="K36" s="61"/>
      <c r="L36" s="61"/>
      <c r="M36" s="61"/>
    </row>
    <row r="37" spans="1:13" ht="20.65" customHeight="1">
      <c r="A37" s="12"/>
      <c r="B37" s="9" t="s">
        <v>199</v>
      </c>
      <c r="C37" s="18">
        <v>2453</v>
      </c>
      <c r="D37" s="19">
        <f>C37/C38</f>
        <v>0.77284183994959044</v>
      </c>
      <c r="E37" s="60"/>
      <c r="F37" s="61"/>
      <c r="G37" s="61"/>
      <c r="H37" s="61"/>
      <c r="I37" s="61"/>
      <c r="J37" s="61"/>
      <c r="K37" s="61"/>
      <c r="L37" s="61"/>
      <c r="M37" s="61"/>
    </row>
    <row r="38" spans="1:13" ht="20.65" customHeight="1">
      <c r="A38" s="12"/>
      <c r="B38" s="9" t="s">
        <v>50</v>
      </c>
      <c r="C38" s="18">
        <f>SUM(C36:C37)</f>
        <v>3174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1247</v>
      </c>
      <c r="D41" s="19">
        <f>C41/C44</f>
        <v>0.42057335581787519</v>
      </c>
      <c r="E41" s="60"/>
      <c r="F41" s="61"/>
      <c r="G41" s="61"/>
      <c r="H41" s="61"/>
      <c r="I41" s="61"/>
      <c r="J41" s="61"/>
      <c r="K41" s="61"/>
      <c r="L41" s="61"/>
      <c r="M41" s="61"/>
    </row>
    <row r="42" spans="1:13" ht="20.65" customHeight="1">
      <c r="A42" s="12"/>
      <c r="B42" s="9" t="s">
        <v>220</v>
      </c>
      <c r="C42" s="18">
        <v>757</v>
      </c>
      <c r="D42" s="19">
        <f>C42/C44</f>
        <v>0.25531197301854974</v>
      </c>
      <c r="E42" s="60"/>
      <c r="F42" s="61"/>
      <c r="G42" s="61"/>
      <c r="H42" s="61"/>
      <c r="I42" s="61"/>
      <c r="J42" s="61"/>
      <c r="K42" s="61"/>
      <c r="L42" s="61"/>
      <c r="M42" s="61"/>
    </row>
    <row r="43" spans="1:13" ht="32.65" customHeight="1">
      <c r="A43" s="12"/>
      <c r="B43" s="9" t="s">
        <v>224</v>
      </c>
      <c r="C43" s="18">
        <v>961</v>
      </c>
      <c r="D43" s="19">
        <f>C43/C44</f>
        <v>0.32411467116357506</v>
      </c>
      <c r="E43" s="60"/>
      <c r="F43" s="61"/>
      <c r="G43" s="61"/>
      <c r="H43" s="61"/>
      <c r="I43" s="61"/>
      <c r="J43" s="61"/>
      <c r="K43" s="61"/>
      <c r="L43" s="61"/>
      <c r="M43" s="61"/>
    </row>
    <row r="44" spans="1:13" ht="20.65" customHeight="1">
      <c r="A44" s="12"/>
      <c r="B44" s="9" t="s">
        <v>50</v>
      </c>
      <c r="C44" s="18">
        <f>SUM(C41:C43)</f>
        <v>2965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1623</v>
      </c>
      <c r="D47" s="19">
        <f>C47/C49</f>
        <v>0.55260469867211437</v>
      </c>
      <c r="E47" s="60"/>
      <c r="F47" s="61"/>
      <c r="G47" s="61"/>
      <c r="H47" s="61"/>
      <c r="I47" s="61"/>
      <c r="J47" s="61"/>
      <c r="K47" s="61"/>
      <c r="L47" s="61"/>
      <c r="M47" s="61"/>
    </row>
    <row r="48" spans="1:13" ht="32.65" customHeight="1">
      <c r="A48" s="12"/>
      <c r="B48" s="9" t="s">
        <v>241</v>
      </c>
      <c r="C48" s="18">
        <v>1314</v>
      </c>
      <c r="D48" s="19">
        <f>C48/C49</f>
        <v>0.44739530132788558</v>
      </c>
      <c r="E48" s="60"/>
      <c r="F48" s="61"/>
      <c r="G48" s="61"/>
      <c r="H48" s="61"/>
      <c r="I48" s="61"/>
      <c r="J48" s="61"/>
      <c r="K48" s="61"/>
      <c r="L48" s="61"/>
      <c r="M48" s="61"/>
    </row>
    <row r="49" spans="1:13" ht="20.65" customHeight="1">
      <c r="A49" s="12"/>
      <c r="B49" s="9" t="s">
        <v>50</v>
      </c>
      <c r="C49" s="18">
        <f>SUM(C47:C48)</f>
        <v>2937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1988</v>
      </c>
      <c r="D52" s="19">
        <f>C52/C54</f>
        <v>0.68670120898100173</v>
      </c>
      <c r="E52" s="60"/>
      <c r="F52" s="61"/>
      <c r="G52" s="61"/>
      <c r="H52" s="61"/>
      <c r="I52" s="61"/>
      <c r="J52" s="61"/>
      <c r="K52" s="61"/>
      <c r="L52" s="61"/>
      <c r="M52" s="61"/>
    </row>
    <row r="53" spans="1:13" ht="20.65" customHeight="1">
      <c r="A53" s="12"/>
      <c r="B53" s="9" t="s">
        <v>259</v>
      </c>
      <c r="C53" s="18">
        <v>907</v>
      </c>
      <c r="D53" s="19">
        <f>C53/C54</f>
        <v>0.31329879101899827</v>
      </c>
      <c r="E53" s="60"/>
      <c r="F53" s="61"/>
      <c r="G53" s="61"/>
      <c r="H53" s="61"/>
      <c r="I53" s="61"/>
      <c r="J53" s="61"/>
      <c r="K53" s="61"/>
      <c r="L53" s="61"/>
      <c r="M53" s="61"/>
    </row>
    <row r="54" spans="1:13" ht="20.65" customHeight="1">
      <c r="A54" s="12"/>
      <c r="B54" s="9" t="s">
        <v>50</v>
      </c>
      <c r="C54" s="18">
        <f>SUM(C52:C53)</f>
        <v>2895</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372</v>
      </c>
      <c r="D57" s="19">
        <f>C57/C60</f>
        <v>9.4392286221771121E-2</v>
      </c>
      <c r="E57" s="60"/>
      <c r="F57" s="61"/>
      <c r="G57" s="61"/>
      <c r="H57" s="61"/>
      <c r="I57" s="61"/>
      <c r="J57" s="61"/>
      <c r="K57" s="61"/>
      <c r="L57" s="61"/>
      <c r="M57" s="61"/>
    </row>
    <row r="58" spans="1:13" ht="20.65" customHeight="1">
      <c r="A58" s="12"/>
      <c r="B58" s="9" t="s">
        <v>274</v>
      </c>
      <c r="C58" s="18">
        <v>3351</v>
      </c>
      <c r="D58" s="19">
        <f>C58/C60</f>
        <v>0.85029180411063177</v>
      </c>
      <c r="E58" s="60"/>
      <c r="F58" s="61"/>
      <c r="G58" s="61"/>
      <c r="H58" s="61"/>
      <c r="I58" s="61"/>
      <c r="J58" s="61"/>
      <c r="K58" s="61"/>
      <c r="L58" s="61"/>
      <c r="M58" s="61"/>
    </row>
    <row r="59" spans="1:13" ht="20.65" customHeight="1">
      <c r="A59" s="12"/>
      <c r="B59" s="9" t="s">
        <v>278</v>
      </c>
      <c r="C59" s="18">
        <v>218</v>
      </c>
      <c r="D59" s="19">
        <f>C59/C60</f>
        <v>5.5315909667597057E-2</v>
      </c>
      <c r="E59" s="60"/>
      <c r="F59" s="61"/>
      <c r="G59" s="61"/>
      <c r="H59" s="61"/>
      <c r="I59" s="61"/>
      <c r="J59" s="61"/>
      <c r="K59" s="61"/>
      <c r="L59" s="61"/>
      <c r="M59" s="61"/>
    </row>
    <row r="60" spans="1:13" ht="20.65" customHeight="1">
      <c r="A60" s="12"/>
      <c r="B60" s="9" t="s">
        <v>50</v>
      </c>
      <c r="C60" s="18">
        <f>SUM(C57:C59)</f>
        <v>3941</v>
      </c>
      <c r="D60" s="19">
        <f>SUM(D57:D59)</f>
        <v>0.99999999999999989</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1105</v>
      </c>
      <c r="D63" s="19">
        <f>C63/C65</f>
        <v>0.37268128161888703</v>
      </c>
      <c r="E63" s="60"/>
      <c r="F63" s="61"/>
      <c r="G63" s="61"/>
      <c r="H63" s="61"/>
      <c r="I63" s="61"/>
      <c r="J63" s="61"/>
      <c r="K63" s="61"/>
      <c r="L63" s="61"/>
      <c r="M63" s="61"/>
    </row>
    <row r="64" spans="1:13" ht="20.65" customHeight="1">
      <c r="A64" s="12"/>
      <c r="B64" s="9" t="s">
        <v>295</v>
      </c>
      <c r="C64" s="18">
        <v>1860</v>
      </c>
      <c r="D64" s="19">
        <f>C64/C65</f>
        <v>0.62731871838111297</v>
      </c>
      <c r="E64" s="60"/>
      <c r="F64" s="61"/>
      <c r="G64" s="61"/>
      <c r="H64" s="61"/>
      <c r="I64" s="61"/>
      <c r="J64" s="61"/>
      <c r="K64" s="61"/>
      <c r="L64" s="61"/>
      <c r="M64" s="61"/>
    </row>
    <row r="65" spans="1:13" ht="20.65" customHeight="1">
      <c r="A65" s="12"/>
      <c r="B65" s="9" t="s">
        <v>50</v>
      </c>
      <c r="C65" s="18">
        <f>SUM(C63:C64)</f>
        <v>2965</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829</v>
      </c>
      <c r="D68" s="19">
        <f>C68/C70</f>
        <v>0.23021382949180783</v>
      </c>
      <c r="E68" s="60"/>
      <c r="F68" s="61"/>
      <c r="G68" s="61"/>
      <c r="H68" s="61"/>
      <c r="I68" s="61"/>
      <c r="J68" s="61"/>
      <c r="K68" s="61"/>
      <c r="L68" s="61"/>
      <c r="M68" s="61"/>
    </row>
    <row r="69" spans="1:13" ht="20.65" customHeight="1">
      <c r="A69" s="12"/>
      <c r="B69" s="9" t="s">
        <v>309</v>
      </c>
      <c r="C69" s="18">
        <v>2772</v>
      </c>
      <c r="D69" s="19">
        <f>C69/C70</f>
        <v>0.7697861705081922</v>
      </c>
      <c r="E69" s="60"/>
      <c r="F69" s="61"/>
      <c r="G69" s="61"/>
      <c r="H69" s="61"/>
      <c r="I69" s="61"/>
      <c r="J69" s="61"/>
      <c r="K69" s="61"/>
      <c r="L69" s="61"/>
      <c r="M69" s="61"/>
    </row>
    <row r="70" spans="1:13" ht="20.65" customHeight="1">
      <c r="A70" s="12"/>
      <c r="B70" s="9" t="s">
        <v>50</v>
      </c>
      <c r="C70" s="18">
        <f>SUM(C68:C69)</f>
        <v>3601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602</v>
      </c>
      <c r="D73" s="19">
        <f>C73/C76</f>
        <v>0.18286755771567437</v>
      </c>
      <c r="E73" s="60"/>
      <c r="F73" s="61"/>
      <c r="G73" s="61"/>
      <c r="H73" s="61"/>
      <c r="I73" s="61"/>
      <c r="J73" s="61"/>
      <c r="K73" s="61"/>
      <c r="L73" s="61"/>
      <c r="M73" s="61"/>
    </row>
    <row r="74" spans="1:13" ht="20.65" customHeight="1">
      <c r="A74" s="12"/>
      <c r="B74" s="9" t="s">
        <v>321</v>
      </c>
      <c r="C74" s="18">
        <v>570</v>
      </c>
      <c r="D74" s="19">
        <f>C74/C76</f>
        <v>0.17314702308626975</v>
      </c>
      <c r="E74" s="60"/>
      <c r="F74" s="61"/>
      <c r="G74" s="61"/>
      <c r="H74" s="61"/>
      <c r="I74" s="61"/>
      <c r="J74" s="61"/>
      <c r="K74" s="61"/>
      <c r="L74" s="61"/>
      <c r="M74" s="61"/>
    </row>
    <row r="75" spans="1:13" ht="20.65" customHeight="1">
      <c r="A75" s="12"/>
      <c r="B75" s="9" t="s">
        <v>323</v>
      </c>
      <c r="C75" s="18">
        <v>2120</v>
      </c>
      <c r="D75" s="19">
        <f>C75/C76</f>
        <v>0.64398541919805585</v>
      </c>
      <c r="E75" s="60"/>
      <c r="F75" s="61"/>
      <c r="G75" s="61"/>
      <c r="H75" s="61"/>
      <c r="I75" s="61"/>
      <c r="J75" s="61"/>
      <c r="K75" s="61"/>
      <c r="L75" s="61"/>
      <c r="M75" s="61"/>
    </row>
    <row r="76" spans="1:13" ht="20.65" customHeight="1">
      <c r="A76" s="12"/>
      <c r="B76" s="9" t="s">
        <v>50</v>
      </c>
      <c r="C76" s="18">
        <f>SUM(C73:C75)</f>
        <v>3292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1252</v>
      </c>
      <c r="D79" s="19">
        <f>C79/C82</f>
        <v>0.35277542969850662</v>
      </c>
      <c r="E79" s="60"/>
      <c r="F79" s="61"/>
      <c r="G79" s="61"/>
      <c r="H79" s="61"/>
      <c r="I79" s="61"/>
      <c r="J79" s="61"/>
      <c r="K79" s="61"/>
      <c r="L79" s="61"/>
      <c r="M79" s="61"/>
    </row>
    <row r="80" spans="1:13" ht="20.65" customHeight="1">
      <c r="A80" s="12"/>
      <c r="B80" s="9" t="s">
        <v>332</v>
      </c>
      <c r="C80" s="18">
        <v>288</v>
      </c>
      <c r="D80" s="19">
        <f>C80/C82</f>
        <v>8.1149619611158075E-2</v>
      </c>
      <c r="E80" s="60"/>
      <c r="F80" s="61"/>
      <c r="G80" s="61"/>
      <c r="H80" s="61"/>
      <c r="I80" s="61"/>
      <c r="J80" s="61"/>
      <c r="K80" s="61"/>
      <c r="L80" s="61"/>
      <c r="M80" s="61"/>
    </row>
    <row r="81" spans="1:13" ht="20.65" customHeight="1">
      <c r="A81" s="12"/>
      <c r="B81" s="9" t="s">
        <v>333</v>
      </c>
      <c r="C81" s="18">
        <v>2009</v>
      </c>
      <c r="D81" s="19">
        <f>C81/C82</f>
        <v>0.56607495069033531</v>
      </c>
      <c r="E81" s="60"/>
      <c r="F81" s="61"/>
      <c r="G81" s="61"/>
      <c r="H81" s="61"/>
      <c r="I81" s="61"/>
      <c r="J81" s="61"/>
      <c r="K81" s="61"/>
      <c r="L81" s="61"/>
      <c r="M81" s="61"/>
    </row>
    <row r="82" spans="1:13" ht="20.65" customHeight="1">
      <c r="A82" s="12"/>
      <c r="B82" s="9" t="s">
        <v>50</v>
      </c>
      <c r="C82" s="18">
        <f>SUM(C79:C81)</f>
        <v>3549</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279</v>
      </c>
      <c r="D85" s="19">
        <f>C85/C89</f>
        <v>7.9306424104604895E-2</v>
      </c>
      <c r="E85" s="60"/>
      <c r="F85" s="61"/>
      <c r="G85" s="61"/>
      <c r="H85" s="61"/>
      <c r="I85" s="61"/>
      <c r="J85" s="61"/>
      <c r="K85" s="61"/>
      <c r="L85" s="61"/>
      <c r="M85" s="61"/>
    </row>
    <row r="86" spans="1:13" ht="20.65" customHeight="1">
      <c r="A86" s="12"/>
      <c r="B86" s="9" t="s">
        <v>342</v>
      </c>
      <c r="C86" s="18">
        <v>1138</v>
      </c>
      <c r="D86" s="19">
        <f>C86/C89</f>
        <v>0.3234792495736214</v>
      </c>
      <c r="E86" s="60"/>
      <c r="F86" s="61"/>
      <c r="G86" s="61"/>
      <c r="H86" s="61"/>
      <c r="I86" s="61"/>
      <c r="J86" s="61"/>
      <c r="K86" s="61"/>
      <c r="L86" s="61"/>
      <c r="M86" s="61"/>
    </row>
    <row r="87" spans="1:13" ht="20.65" customHeight="1">
      <c r="A87" s="12"/>
      <c r="B87" s="9" t="s">
        <v>344</v>
      </c>
      <c r="C87" s="18">
        <v>340</v>
      </c>
      <c r="D87" s="19">
        <f>C87/C89</f>
        <v>9.6645821489482656E-2</v>
      </c>
      <c r="E87" s="60"/>
      <c r="F87" s="61"/>
      <c r="G87" s="61"/>
      <c r="H87" s="61"/>
      <c r="I87" s="61"/>
      <c r="J87" s="61"/>
      <c r="K87" s="61"/>
      <c r="L87" s="61"/>
      <c r="M87" s="61"/>
    </row>
    <row r="88" spans="1:13" ht="20.65" customHeight="1">
      <c r="A88" s="12"/>
      <c r="B88" s="9" t="s">
        <v>346</v>
      </c>
      <c r="C88" s="18">
        <v>1761</v>
      </c>
      <c r="D88" s="19">
        <f>C88/C89</f>
        <v>0.50056850483229109</v>
      </c>
      <c r="E88" s="60"/>
      <c r="F88" s="61"/>
      <c r="G88" s="61"/>
      <c r="H88" s="61"/>
      <c r="I88" s="61"/>
      <c r="J88" s="61"/>
      <c r="K88" s="61"/>
      <c r="L88" s="61"/>
      <c r="M88" s="61"/>
    </row>
    <row r="89" spans="1:13" ht="20.65" customHeight="1">
      <c r="A89" s="12"/>
      <c r="B89" s="9" t="s">
        <v>50</v>
      </c>
      <c r="C89" s="18">
        <f>SUM(C85:C88)</f>
        <v>3518</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1695</v>
      </c>
      <c r="D92" s="19">
        <f>C92/C94</f>
        <v>0.52009818962872045</v>
      </c>
      <c r="E92" s="60"/>
      <c r="F92" s="61"/>
      <c r="G92" s="61"/>
      <c r="H92" s="61"/>
      <c r="I92" s="61"/>
      <c r="J92" s="61"/>
      <c r="K92" s="61"/>
      <c r="L92" s="61"/>
      <c r="M92" s="61"/>
    </row>
    <row r="93" spans="1:13" ht="20.65" customHeight="1">
      <c r="A93" s="12"/>
      <c r="B93" s="9" t="s">
        <v>355</v>
      </c>
      <c r="C93" s="18">
        <v>1564</v>
      </c>
      <c r="D93" s="19">
        <f>C93/C94</f>
        <v>0.47990181037127955</v>
      </c>
      <c r="E93" s="60"/>
      <c r="F93" s="61"/>
      <c r="G93" s="61"/>
      <c r="H93" s="61"/>
      <c r="I93" s="61"/>
      <c r="J93" s="61"/>
      <c r="K93" s="61"/>
      <c r="L93" s="61"/>
      <c r="M93" s="61"/>
    </row>
    <row r="94" spans="1:13" ht="20.65" customHeight="1">
      <c r="A94" s="12"/>
      <c r="B94" s="9" t="s">
        <v>50</v>
      </c>
      <c r="C94" s="18">
        <f>SUM(C92:C93)</f>
        <v>3259</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2199</v>
      </c>
      <c r="D97" s="19">
        <f>C97/C99</f>
        <v>0.71675358539765321</v>
      </c>
      <c r="E97" s="60"/>
      <c r="F97" s="61"/>
      <c r="G97" s="61"/>
      <c r="H97" s="61"/>
      <c r="I97" s="61"/>
      <c r="J97" s="61"/>
      <c r="K97" s="61"/>
      <c r="L97" s="61"/>
      <c r="M97" s="61"/>
    </row>
    <row r="98" spans="1:13" ht="20.65" customHeight="1">
      <c r="A98" s="12"/>
      <c r="B98" s="9" t="s">
        <v>364</v>
      </c>
      <c r="C98" s="18">
        <v>869</v>
      </c>
      <c r="D98" s="19">
        <f>C98/C99</f>
        <v>0.28324641460234679</v>
      </c>
      <c r="E98" s="60"/>
      <c r="F98" s="61"/>
      <c r="G98" s="61"/>
      <c r="H98" s="61"/>
      <c r="I98" s="61"/>
      <c r="J98" s="61"/>
      <c r="K98" s="61"/>
      <c r="L98" s="61"/>
      <c r="M98" s="61"/>
    </row>
    <row r="99" spans="1:13" ht="20.65" customHeight="1">
      <c r="A99" s="12"/>
      <c r="B99" s="9" t="s">
        <v>50</v>
      </c>
      <c r="C99" s="18">
        <f>SUM(C97:C98)</f>
        <v>3068</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2"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1821</v>
      </c>
      <c r="D4" s="19">
        <f>C4/C9</f>
        <v>0.41078276562147531</v>
      </c>
      <c r="E4" s="59"/>
      <c r="F4" s="9" t="s">
        <v>82</v>
      </c>
      <c r="G4" s="18">
        <v>3413</v>
      </c>
      <c r="H4" s="19">
        <f>G4/G6</f>
        <v>0.82082732082732079</v>
      </c>
      <c r="I4" s="59"/>
      <c r="J4" s="9" t="s">
        <v>796</v>
      </c>
      <c r="K4" s="18">
        <v>1750</v>
      </c>
      <c r="L4" s="19">
        <f>K4/K6</f>
        <v>0.39827036868456989</v>
      </c>
      <c r="M4" s="60"/>
    </row>
    <row r="5" spans="1:13" ht="20.65" customHeight="1">
      <c r="A5" s="12"/>
      <c r="B5" s="9" t="s">
        <v>37</v>
      </c>
      <c r="C5" s="18">
        <v>431</v>
      </c>
      <c r="D5" s="19">
        <f>C5/C9</f>
        <v>9.7225355289871418E-2</v>
      </c>
      <c r="E5" s="59"/>
      <c r="F5" s="9" t="s">
        <v>86</v>
      </c>
      <c r="G5" s="43">
        <v>745</v>
      </c>
      <c r="H5" s="19">
        <f>G5/G6</f>
        <v>0.17917267917267918</v>
      </c>
      <c r="I5" s="59"/>
      <c r="J5" s="9" t="s">
        <v>53</v>
      </c>
      <c r="K5" s="18">
        <v>2644</v>
      </c>
      <c r="L5" s="19">
        <f>K5/K6</f>
        <v>0.60172963131543011</v>
      </c>
      <c r="M5" s="60"/>
    </row>
    <row r="6" spans="1:13" ht="20.65" customHeight="1">
      <c r="A6" s="12"/>
      <c r="B6" s="9" t="s">
        <v>47</v>
      </c>
      <c r="C6" s="18">
        <v>29</v>
      </c>
      <c r="D6" s="19">
        <f>C6/C9</f>
        <v>6.5418452515226709E-3</v>
      </c>
      <c r="E6" s="59"/>
      <c r="F6" s="9" t="s">
        <v>50</v>
      </c>
      <c r="G6" s="18">
        <f>SUM(G4:G5)</f>
        <v>4158</v>
      </c>
      <c r="H6" s="19">
        <f>SUM(H4:H5)</f>
        <v>1</v>
      </c>
      <c r="I6" s="59"/>
      <c r="J6" s="9" t="s">
        <v>50</v>
      </c>
      <c r="K6" s="18">
        <f>SUM(K4:K5)</f>
        <v>4394</v>
      </c>
      <c r="L6" s="19">
        <f>SUM(L4:L5)</f>
        <v>1</v>
      </c>
      <c r="M6" s="60"/>
    </row>
    <row r="7" spans="1:13" ht="20.65" customHeight="1">
      <c r="A7" s="12"/>
      <c r="B7" s="9" t="s">
        <v>52</v>
      </c>
      <c r="C7" s="18">
        <v>2126</v>
      </c>
      <c r="D7" s="19">
        <f>C7/C9</f>
        <v>0.47958493119783441</v>
      </c>
      <c r="E7" s="60"/>
      <c r="F7" s="63"/>
      <c r="G7" s="63"/>
      <c r="H7" s="63"/>
      <c r="I7" s="61"/>
      <c r="J7" s="65"/>
      <c r="K7" s="65"/>
      <c r="L7" s="65"/>
      <c r="M7" s="61"/>
    </row>
    <row r="8" spans="1:13" ht="20.65" customHeight="1">
      <c r="A8" s="12"/>
      <c r="B8" s="9" t="s">
        <v>55</v>
      </c>
      <c r="C8" s="18">
        <v>26</v>
      </c>
      <c r="D8" s="19">
        <f>C8/C9</f>
        <v>5.8651026392961877E-3</v>
      </c>
      <c r="E8" s="59"/>
      <c r="F8" s="9" t="s">
        <v>87</v>
      </c>
      <c r="G8" s="9" t="s">
        <v>16</v>
      </c>
      <c r="H8" s="9" t="s">
        <v>17</v>
      </c>
      <c r="I8" s="60"/>
      <c r="J8" s="61"/>
      <c r="K8" s="61"/>
      <c r="L8" s="61"/>
      <c r="M8" s="61"/>
    </row>
    <row r="9" spans="1:13" ht="20.65" customHeight="1">
      <c r="A9" s="12"/>
      <c r="B9" s="9" t="s">
        <v>50</v>
      </c>
      <c r="C9" s="18">
        <f>SUM(C4:C8)</f>
        <v>4433</v>
      </c>
      <c r="D9" s="19">
        <f>SUM(D4:D8)</f>
        <v>1</v>
      </c>
      <c r="E9" s="59"/>
      <c r="F9" s="9" t="s">
        <v>91</v>
      </c>
      <c r="G9" s="18">
        <v>1003</v>
      </c>
      <c r="H9" s="19">
        <f>G9/G12</f>
        <v>0.24900695134061568</v>
      </c>
      <c r="I9" s="60"/>
      <c r="J9" s="61"/>
      <c r="K9" s="61"/>
      <c r="L9" s="61"/>
      <c r="M9" s="61"/>
    </row>
    <row r="10" spans="1:13" ht="20.65" customHeight="1">
      <c r="A10" s="49"/>
      <c r="B10" s="62"/>
      <c r="C10" s="63"/>
      <c r="D10" s="63"/>
      <c r="E10" s="64"/>
      <c r="F10" s="9" t="s">
        <v>96</v>
      </c>
      <c r="G10" s="18">
        <v>1389</v>
      </c>
      <c r="H10" s="19">
        <f>G10/G12</f>
        <v>0.34483614697120157</v>
      </c>
      <c r="I10" s="60"/>
      <c r="J10" s="61"/>
      <c r="K10" s="61"/>
      <c r="L10" s="61"/>
      <c r="M10" s="61"/>
    </row>
    <row r="11" spans="1:13" ht="20.65" customHeight="1">
      <c r="A11" s="12"/>
      <c r="B11" s="9" t="s">
        <v>75</v>
      </c>
      <c r="C11" s="9" t="s">
        <v>16</v>
      </c>
      <c r="D11" s="9" t="s">
        <v>17</v>
      </c>
      <c r="E11" s="59"/>
      <c r="F11" s="9" t="s">
        <v>103</v>
      </c>
      <c r="G11" s="18">
        <v>1636</v>
      </c>
      <c r="H11" s="19">
        <f>G11/G12</f>
        <v>0.40615690168818275</v>
      </c>
      <c r="I11" s="60"/>
      <c r="J11" s="61"/>
      <c r="K11" s="61"/>
      <c r="L11" s="61"/>
      <c r="M11" s="61"/>
    </row>
    <row r="12" spans="1:13" ht="20.65" customHeight="1">
      <c r="A12" s="12"/>
      <c r="B12" s="9" t="s">
        <v>81</v>
      </c>
      <c r="C12" s="18">
        <v>1481</v>
      </c>
      <c r="D12" s="19">
        <f>C12/C15</f>
        <v>0.38902022589965851</v>
      </c>
      <c r="E12" s="59"/>
      <c r="F12" s="9" t="s">
        <v>50</v>
      </c>
      <c r="G12" s="18">
        <f>SUM(G9:G11)</f>
        <v>4028</v>
      </c>
      <c r="H12" s="19">
        <f>SUM(H9:H11)</f>
        <v>1</v>
      </c>
      <c r="I12" s="60"/>
      <c r="J12" s="61"/>
      <c r="K12" s="61"/>
      <c r="L12" s="61"/>
      <c r="M12" s="61"/>
    </row>
    <row r="13" spans="1:13" ht="32.65" customHeight="1">
      <c r="A13" s="12"/>
      <c r="B13" s="9" t="s">
        <v>85</v>
      </c>
      <c r="C13" s="18">
        <v>1802</v>
      </c>
      <c r="D13" s="19">
        <f>C13/C15</f>
        <v>0.47333858681376412</v>
      </c>
      <c r="E13" s="60"/>
      <c r="F13" s="63"/>
      <c r="G13" s="63"/>
      <c r="H13" s="63"/>
      <c r="I13" s="61"/>
      <c r="J13" s="61"/>
      <c r="K13" s="61"/>
      <c r="L13" s="61"/>
      <c r="M13" s="61"/>
    </row>
    <row r="14" spans="1:13" ht="20.65" customHeight="1">
      <c r="A14" s="12"/>
      <c r="B14" s="9" t="s">
        <v>90</v>
      </c>
      <c r="C14" s="18">
        <v>524</v>
      </c>
      <c r="D14" s="19">
        <f>C14/C15</f>
        <v>0.13764118728657737</v>
      </c>
      <c r="E14" s="59"/>
      <c r="F14" s="9" t="s">
        <v>229</v>
      </c>
      <c r="G14" s="9" t="s">
        <v>16</v>
      </c>
      <c r="H14" s="9" t="s">
        <v>17</v>
      </c>
      <c r="I14" s="60"/>
      <c r="J14" s="61"/>
      <c r="K14" s="61"/>
      <c r="L14" s="61"/>
      <c r="M14" s="61"/>
    </row>
    <row r="15" spans="1:13" ht="20.65" customHeight="1">
      <c r="A15" s="12"/>
      <c r="B15" s="9" t="s">
        <v>50</v>
      </c>
      <c r="C15" s="18">
        <f>SUM(C12:C14)</f>
        <v>3807</v>
      </c>
      <c r="D15" s="19">
        <f>SUM(D12:D14)</f>
        <v>1</v>
      </c>
      <c r="E15" s="59"/>
      <c r="F15" s="9" t="s">
        <v>234</v>
      </c>
      <c r="G15" s="18">
        <v>2812</v>
      </c>
      <c r="H15" s="19">
        <f>G15/G17</f>
        <v>0.82439167399589564</v>
      </c>
      <c r="I15" s="60"/>
      <c r="J15" s="61"/>
      <c r="K15" s="61"/>
      <c r="L15" s="61"/>
      <c r="M15" s="61"/>
    </row>
    <row r="16" spans="1:13" ht="20.65" customHeight="1">
      <c r="A16" s="49"/>
      <c r="B16" s="62"/>
      <c r="C16" s="63"/>
      <c r="D16" s="63"/>
      <c r="E16" s="64"/>
      <c r="F16" s="9" t="s">
        <v>239</v>
      </c>
      <c r="G16" s="43">
        <v>599</v>
      </c>
      <c r="H16" s="19">
        <f>G16/G17</f>
        <v>0.17560832600410436</v>
      </c>
      <c r="I16" s="60"/>
      <c r="J16" s="61"/>
      <c r="K16" s="61"/>
      <c r="L16" s="61"/>
      <c r="M16" s="61"/>
    </row>
    <row r="17" spans="1:13" ht="20.65" customHeight="1">
      <c r="A17" s="12"/>
      <c r="B17" s="9" t="s">
        <v>108</v>
      </c>
      <c r="C17" s="9" t="s">
        <v>16</v>
      </c>
      <c r="D17" s="9" t="s">
        <v>17</v>
      </c>
      <c r="E17" s="59"/>
      <c r="F17" s="9" t="s">
        <v>50</v>
      </c>
      <c r="G17" s="18">
        <f>SUM(G15:G16)</f>
        <v>3411</v>
      </c>
      <c r="H17" s="19">
        <f>SUM(H15:H16)</f>
        <v>1</v>
      </c>
      <c r="I17" s="60"/>
      <c r="J17" s="61"/>
      <c r="K17" s="61"/>
      <c r="L17" s="61"/>
      <c r="M17" s="61"/>
    </row>
    <row r="18" spans="1:13" ht="20.65" customHeight="1">
      <c r="A18" s="12"/>
      <c r="B18" s="9" t="s">
        <v>111</v>
      </c>
      <c r="C18" s="18">
        <v>778</v>
      </c>
      <c r="D18" s="19">
        <f>C18/C22</f>
        <v>0.20511468494595309</v>
      </c>
      <c r="E18" s="60"/>
      <c r="F18" s="65"/>
      <c r="G18" s="65"/>
      <c r="H18" s="65"/>
      <c r="I18" s="61"/>
      <c r="J18" s="61"/>
      <c r="K18" s="61"/>
      <c r="L18" s="61"/>
      <c r="M18" s="61"/>
    </row>
    <row r="19" spans="1:13" ht="20.65" customHeight="1">
      <c r="A19" s="12"/>
      <c r="B19" s="9" t="s">
        <v>114</v>
      </c>
      <c r="C19" s="18">
        <v>894</v>
      </c>
      <c r="D19" s="19">
        <f>C19/C22</f>
        <v>0.23569733720010547</v>
      </c>
      <c r="E19" s="60"/>
      <c r="F19" s="61"/>
      <c r="G19" s="61"/>
      <c r="H19" s="61"/>
      <c r="I19" s="61"/>
      <c r="J19" s="61"/>
      <c r="K19" s="61"/>
      <c r="L19" s="61"/>
      <c r="M19" s="61"/>
    </row>
    <row r="20" spans="1:13" ht="20.65" customHeight="1">
      <c r="A20" s="12"/>
      <c r="B20" s="9" t="s">
        <v>120</v>
      </c>
      <c r="C20" s="18">
        <v>966</v>
      </c>
      <c r="D20" s="19">
        <f>C20/C22</f>
        <v>0.25467967308199313</v>
      </c>
      <c r="E20" s="60"/>
      <c r="F20" s="61"/>
      <c r="G20" s="61"/>
      <c r="H20" s="61"/>
      <c r="I20" s="61"/>
      <c r="J20" s="61"/>
      <c r="K20" s="61"/>
      <c r="L20" s="61"/>
      <c r="M20" s="61"/>
    </row>
    <row r="21" spans="1:13" ht="20.65" customHeight="1">
      <c r="A21" s="12"/>
      <c r="B21" s="9" t="s">
        <v>127</v>
      </c>
      <c r="C21" s="18">
        <v>1155</v>
      </c>
      <c r="D21" s="19">
        <f>C21/C22</f>
        <v>0.30450830477194835</v>
      </c>
      <c r="E21" s="60"/>
      <c r="F21" s="61"/>
      <c r="G21" s="61"/>
      <c r="H21" s="61"/>
      <c r="I21" s="61"/>
      <c r="J21" s="61"/>
      <c r="K21" s="61"/>
      <c r="L21" s="61"/>
      <c r="M21" s="61"/>
    </row>
    <row r="22" spans="1:13" ht="20.65" customHeight="1">
      <c r="A22" s="12"/>
      <c r="B22" s="9" t="s">
        <v>50</v>
      </c>
      <c r="C22" s="18">
        <f>SUM(C18:C21)</f>
        <v>3793</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2019</v>
      </c>
      <c r="D25" s="19">
        <f>C25/C27</f>
        <v>0.57537760045597042</v>
      </c>
      <c r="E25" s="60"/>
      <c r="F25" s="61"/>
      <c r="G25" s="61"/>
      <c r="H25" s="61"/>
      <c r="I25" s="61"/>
      <c r="J25" s="61"/>
      <c r="K25" s="61"/>
      <c r="L25" s="61"/>
      <c r="M25" s="61"/>
    </row>
    <row r="26" spans="1:13" ht="20.65" customHeight="1">
      <c r="A26" s="12"/>
      <c r="B26" s="9" t="s">
        <v>148</v>
      </c>
      <c r="C26" s="18">
        <v>1490</v>
      </c>
      <c r="D26" s="19">
        <f>C26/C27</f>
        <v>0.42462239954402964</v>
      </c>
      <c r="E26" s="60"/>
      <c r="F26" s="61"/>
      <c r="G26" s="61"/>
      <c r="H26" s="61"/>
      <c r="I26" s="61"/>
      <c r="J26" s="61"/>
      <c r="K26" s="61"/>
      <c r="L26" s="61"/>
      <c r="M26" s="61"/>
    </row>
    <row r="27" spans="1:13" ht="20.65" customHeight="1">
      <c r="A27" s="12"/>
      <c r="B27" s="9" t="s">
        <v>50</v>
      </c>
      <c r="C27" s="18">
        <f>SUM(C25:C26)</f>
        <v>3509</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837</v>
      </c>
      <c r="D30" s="19">
        <f>C30/C33</f>
        <v>0.27433628318584069</v>
      </c>
      <c r="E30" s="60"/>
      <c r="F30" s="61"/>
      <c r="G30" s="61"/>
      <c r="H30" s="61"/>
      <c r="I30" s="61"/>
      <c r="J30" s="61"/>
      <c r="K30" s="61"/>
      <c r="L30" s="61"/>
      <c r="M30" s="61"/>
    </row>
    <row r="31" spans="1:13" ht="20.65" customHeight="1">
      <c r="A31" s="12"/>
      <c r="B31" s="9" t="s">
        <v>169</v>
      </c>
      <c r="C31" s="18">
        <v>1302</v>
      </c>
      <c r="D31" s="19">
        <f>C31/C33</f>
        <v>0.42674532940019666</v>
      </c>
      <c r="E31" s="60"/>
      <c r="F31" s="61"/>
      <c r="G31" s="61"/>
      <c r="H31" s="61"/>
      <c r="I31" s="61"/>
      <c r="J31" s="61"/>
      <c r="K31" s="61"/>
      <c r="L31" s="61"/>
      <c r="M31" s="61"/>
    </row>
    <row r="32" spans="1:13" ht="32.65" customHeight="1">
      <c r="A32" s="12"/>
      <c r="B32" s="9" t="s">
        <v>176</v>
      </c>
      <c r="C32" s="18">
        <v>912</v>
      </c>
      <c r="D32" s="19">
        <f>C32/C33</f>
        <v>0.29891838741396265</v>
      </c>
      <c r="E32" s="60"/>
      <c r="F32" s="61"/>
      <c r="G32" s="61"/>
      <c r="H32" s="61"/>
      <c r="I32" s="61"/>
      <c r="J32" s="61"/>
      <c r="K32" s="61"/>
      <c r="L32" s="61"/>
      <c r="M32" s="61"/>
    </row>
    <row r="33" spans="1:13" ht="20.65" customHeight="1">
      <c r="A33" s="12"/>
      <c r="B33" s="9" t="s">
        <v>50</v>
      </c>
      <c r="C33" s="18">
        <f>SUM(C30:C32)</f>
        <v>3051</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686</v>
      </c>
      <c r="D36" s="19">
        <f>C36/C38</f>
        <v>0.253698224852071</v>
      </c>
      <c r="E36" s="60"/>
      <c r="F36" s="61"/>
      <c r="G36" s="61"/>
      <c r="H36" s="61"/>
      <c r="I36" s="61"/>
      <c r="J36" s="61"/>
      <c r="K36" s="61"/>
      <c r="L36" s="61"/>
      <c r="M36" s="61"/>
    </row>
    <row r="37" spans="1:13" ht="20.65" customHeight="1">
      <c r="A37" s="12"/>
      <c r="B37" s="9" t="s">
        <v>199</v>
      </c>
      <c r="C37" s="18">
        <v>2018</v>
      </c>
      <c r="D37" s="19">
        <f>C37/C38</f>
        <v>0.74630177514792895</v>
      </c>
      <c r="E37" s="60"/>
      <c r="F37" s="61"/>
      <c r="G37" s="61"/>
      <c r="H37" s="61"/>
      <c r="I37" s="61"/>
      <c r="J37" s="61"/>
      <c r="K37" s="61"/>
      <c r="L37" s="61"/>
      <c r="M37" s="61"/>
    </row>
    <row r="38" spans="1:13" ht="20.65" customHeight="1">
      <c r="A38" s="12"/>
      <c r="B38" s="9" t="s">
        <v>50</v>
      </c>
      <c r="C38" s="18">
        <f>SUM(C36:C37)</f>
        <v>2704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1066</v>
      </c>
      <c r="D41" s="19">
        <f>C41/C44</f>
        <v>0.40687022900763359</v>
      </c>
      <c r="E41" s="60"/>
      <c r="F41" s="61"/>
      <c r="G41" s="61"/>
      <c r="H41" s="61"/>
      <c r="I41" s="61"/>
      <c r="J41" s="61"/>
      <c r="K41" s="61"/>
      <c r="L41" s="61"/>
      <c r="M41" s="61"/>
    </row>
    <row r="42" spans="1:13" ht="20.65" customHeight="1">
      <c r="A42" s="12"/>
      <c r="B42" s="9" t="s">
        <v>220</v>
      </c>
      <c r="C42" s="18">
        <v>633</v>
      </c>
      <c r="D42" s="19">
        <f>C42/C44</f>
        <v>0.24160305343511451</v>
      </c>
      <c r="E42" s="60"/>
      <c r="F42" s="61"/>
      <c r="G42" s="61"/>
      <c r="H42" s="61"/>
      <c r="I42" s="61"/>
      <c r="J42" s="61"/>
      <c r="K42" s="61"/>
      <c r="L42" s="61"/>
      <c r="M42" s="61"/>
    </row>
    <row r="43" spans="1:13" ht="32.65" customHeight="1">
      <c r="A43" s="12"/>
      <c r="B43" s="9" t="s">
        <v>224</v>
      </c>
      <c r="C43" s="18">
        <v>921</v>
      </c>
      <c r="D43" s="19">
        <f>C43/C44</f>
        <v>0.3515267175572519</v>
      </c>
      <c r="E43" s="60"/>
      <c r="F43" s="61"/>
      <c r="G43" s="61"/>
      <c r="H43" s="61"/>
      <c r="I43" s="61"/>
      <c r="J43" s="61"/>
      <c r="K43" s="61"/>
      <c r="L43" s="61"/>
      <c r="M43" s="61"/>
    </row>
    <row r="44" spans="1:13" ht="20.65" customHeight="1">
      <c r="A44" s="12"/>
      <c r="B44" s="9" t="s">
        <v>50</v>
      </c>
      <c r="C44" s="18">
        <f>SUM(C41:C43)</f>
        <v>2620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1580</v>
      </c>
      <c r="D47" s="19">
        <f>C47/C49</f>
        <v>0.60699193238570881</v>
      </c>
      <c r="E47" s="60"/>
      <c r="F47" s="61"/>
      <c r="G47" s="61"/>
      <c r="H47" s="61"/>
      <c r="I47" s="61"/>
      <c r="J47" s="61"/>
      <c r="K47" s="61"/>
      <c r="L47" s="61"/>
      <c r="M47" s="61"/>
    </row>
    <row r="48" spans="1:13" ht="32.65" customHeight="1">
      <c r="A48" s="12"/>
      <c r="B48" s="9" t="s">
        <v>241</v>
      </c>
      <c r="C48" s="18">
        <v>1023</v>
      </c>
      <c r="D48" s="19">
        <f>C48/C49</f>
        <v>0.39300806761429119</v>
      </c>
      <c r="E48" s="60"/>
      <c r="F48" s="61"/>
      <c r="G48" s="61"/>
      <c r="H48" s="61"/>
      <c r="I48" s="61"/>
      <c r="J48" s="61"/>
      <c r="K48" s="61"/>
      <c r="L48" s="61"/>
      <c r="M48" s="61"/>
    </row>
    <row r="49" spans="1:13" ht="20.65" customHeight="1">
      <c r="A49" s="12"/>
      <c r="B49" s="9" t="s">
        <v>50</v>
      </c>
      <c r="C49" s="18">
        <f>SUM(C47:C48)</f>
        <v>2603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1748</v>
      </c>
      <c r="D52" s="19">
        <f>C52/C54</f>
        <v>0.68873128447596532</v>
      </c>
      <c r="E52" s="60"/>
      <c r="F52" s="61"/>
      <c r="G52" s="61"/>
      <c r="H52" s="61"/>
      <c r="I52" s="61"/>
      <c r="J52" s="61"/>
      <c r="K52" s="61"/>
      <c r="L52" s="61"/>
      <c r="M52" s="61"/>
    </row>
    <row r="53" spans="1:13" ht="20.65" customHeight="1">
      <c r="A53" s="12"/>
      <c r="B53" s="9" t="s">
        <v>259</v>
      </c>
      <c r="C53" s="18">
        <v>790</v>
      </c>
      <c r="D53" s="19">
        <f>C53/C54</f>
        <v>0.31126871552403468</v>
      </c>
      <c r="E53" s="60"/>
      <c r="F53" s="61"/>
      <c r="G53" s="61"/>
      <c r="H53" s="61"/>
      <c r="I53" s="61"/>
      <c r="J53" s="61"/>
      <c r="K53" s="61"/>
      <c r="L53" s="61"/>
      <c r="M53" s="61"/>
    </row>
    <row r="54" spans="1:13" ht="20.65" customHeight="1">
      <c r="A54" s="12"/>
      <c r="B54" s="9" t="s">
        <v>50</v>
      </c>
      <c r="C54" s="18">
        <f>SUM(C52:C53)</f>
        <v>2538</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1005</v>
      </c>
      <c r="D57" s="19">
        <f>C57/C60</f>
        <v>0.38564850345356871</v>
      </c>
      <c r="E57" s="60"/>
      <c r="F57" s="61"/>
      <c r="G57" s="61"/>
      <c r="H57" s="61"/>
      <c r="I57" s="61"/>
      <c r="J57" s="61"/>
      <c r="K57" s="61"/>
      <c r="L57" s="61"/>
      <c r="M57" s="61"/>
    </row>
    <row r="58" spans="1:13" ht="20.65" customHeight="1">
      <c r="A58" s="12"/>
      <c r="B58" s="9" t="s">
        <v>274</v>
      </c>
      <c r="C58" s="18">
        <v>984</v>
      </c>
      <c r="D58" s="19">
        <f>C58/C60</f>
        <v>0.3775901765157329</v>
      </c>
      <c r="E58" s="60"/>
      <c r="F58" s="61"/>
      <c r="G58" s="61"/>
      <c r="H58" s="61"/>
      <c r="I58" s="61"/>
      <c r="J58" s="61"/>
      <c r="K58" s="61"/>
      <c r="L58" s="61"/>
      <c r="M58" s="61"/>
    </row>
    <row r="59" spans="1:13" ht="20.65" customHeight="1">
      <c r="A59" s="12"/>
      <c r="B59" s="9" t="s">
        <v>278</v>
      </c>
      <c r="C59" s="18">
        <v>617</v>
      </c>
      <c r="D59" s="19">
        <f>C59/C60</f>
        <v>0.23676132003069839</v>
      </c>
      <c r="E59" s="60"/>
      <c r="F59" s="61"/>
      <c r="G59" s="61"/>
      <c r="H59" s="61"/>
      <c r="I59" s="61"/>
      <c r="J59" s="61"/>
      <c r="K59" s="61"/>
      <c r="L59" s="61"/>
      <c r="M59" s="61"/>
    </row>
    <row r="60" spans="1:13" ht="20.65" customHeight="1">
      <c r="A60" s="12"/>
      <c r="B60" s="9" t="s">
        <v>50</v>
      </c>
      <c r="C60" s="18">
        <f>SUM(C57:C59)</f>
        <v>2606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1052</v>
      </c>
      <c r="D63" s="19">
        <f>C63/C65</f>
        <v>0.40586419753086422</v>
      </c>
      <c r="E63" s="60"/>
      <c r="F63" s="61"/>
      <c r="G63" s="61"/>
      <c r="H63" s="61"/>
      <c r="I63" s="61"/>
      <c r="J63" s="61"/>
      <c r="K63" s="61"/>
      <c r="L63" s="61"/>
      <c r="M63" s="61"/>
    </row>
    <row r="64" spans="1:13" ht="20.65" customHeight="1">
      <c r="A64" s="12"/>
      <c r="B64" s="9" t="s">
        <v>295</v>
      </c>
      <c r="C64" s="18">
        <v>1540</v>
      </c>
      <c r="D64" s="19">
        <f>C64/C65</f>
        <v>0.59413580246913578</v>
      </c>
      <c r="E64" s="60"/>
      <c r="F64" s="61"/>
      <c r="G64" s="61"/>
      <c r="H64" s="61"/>
      <c r="I64" s="61"/>
      <c r="J64" s="61"/>
      <c r="K64" s="61"/>
      <c r="L64" s="61"/>
      <c r="M64" s="61"/>
    </row>
    <row r="65" spans="1:13" ht="20.65" customHeight="1">
      <c r="A65" s="12"/>
      <c r="B65" s="9" t="s">
        <v>50</v>
      </c>
      <c r="C65" s="18">
        <f>SUM(C63:C64)</f>
        <v>2592</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865</v>
      </c>
      <c r="D68" s="19">
        <f>C68/C70</f>
        <v>0.25859491778774291</v>
      </c>
      <c r="E68" s="60"/>
      <c r="F68" s="61"/>
      <c r="G68" s="61"/>
      <c r="H68" s="61"/>
      <c r="I68" s="61"/>
      <c r="J68" s="61"/>
      <c r="K68" s="61"/>
      <c r="L68" s="61"/>
      <c r="M68" s="61"/>
    </row>
    <row r="69" spans="1:13" ht="20.65" customHeight="1">
      <c r="A69" s="12"/>
      <c r="B69" s="9" t="s">
        <v>309</v>
      </c>
      <c r="C69" s="18">
        <v>2480</v>
      </c>
      <c r="D69" s="19">
        <f>C69/C70</f>
        <v>0.74140508221225709</v>
      </c>
      <c r="E69" s="60"/>
      <c r="F69" s="61"/>
      <c r="G69" s="61"/>
      <c r="H69" s="61"/>
      <c r="I69" s="61"/>
      <c r="J69" s="61"/>
      <c r="K69" s="61"/>
      <c r="L69" s="61"/>
      <c r="M69" s="61"/>
    </row>
    <row r="70" spans="1:13" ht="20.65" customHeight="1">
      <c r="A70" s="12"/>
      <c r="B70" s="9" t="s">
        <v>50</v>
      </c>
      <c r="C70" s="18">
        <f>SUM(C68:C69)</f>
        <v>3345</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981</v>
      </c>
      <c r="D73" s="19">
        <f>C73/C76</f>
        <v>0.32429752066115702</v>
      </c>
      <c r="E73" s="60"/>
      <c r="F73" s="61"/>
      <c r="G73" s="61"/>
      <c r="H73" s="61"/>
      <c r="I73" s="61"/>
      <c r="J73" s="61"/>
      <c r="K73" s="61"/>
      <c r="L73" s="61"/>
      <c r="M73" s="61"/>
    </row>
    <row r="74" spans="1:13" ht="20.65" customHeight="1">
      <c r="A74" s="12"/>
      <c r="B74" s="9" t="s">
        <v>321</v>
      </c>
      <c r="C74" s="18">
        <v>479</v>
      </c>
      <c r="D74" s="19">
        <f>C74/C76</f>
        <v>0.15834710743801653</v>
      </c>
      <c r="E74" s="60"/>
      <c r="F74" s="61"/>
      <c r="G74" s="61"/>
      <c r="H74" s="61"/>
      <c r="I74" s="61"/>
      <c r="J74" s="61"/>
      <c r="K74" s="61"/>
      <c r="L74" s="61"/>
      <c r="M74" s="61"/>
    </row>
    <row r="75" spans="1:13" ht="20.65" customHeight="1">
      <c r="A75" s="12"/>
      <c r="B75" s="9" t="s">
        <v>323</v>
      </c>
      <c r="C75" s="18">
        <v>1565</v>
      </c>
      <c r="D75" s="19">
        <f>C75/C76</f>
        <v>0.51735537190082648</v>
      </c>
      <c r="E75" s="60"/>
      <c r="F75" s="61"/>
      <c r="G75" s="61"/>
      <c r="H75" s="61"/>
      <c r="I75" s="61"/>
      <c r="J75" s="61"/>
      <c r="K75" s="61"/>
      <c r="L75" s="61"/>
      <c r="M75" s="61"/>
    </row>
    <row r="76" spans="1:13" ht="20.65" customHeight="1">
      <c r="A76" s="12"/>
      <c r="B76" s="9" t="s">
        <v>50</v>
      </c>
      <c r="C76" s="18">
        <f>SUM(C73:C75)</f>
        <v>3025</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1158</v>
      </c>
      <c r="D79" s="19">
        <f>C79/C82</f>
        <v>0.37732160312805474</v>
      </c>
      <c r="E79" s="60"/>
      <c r="F79" s="61"/>
      <c r="G79" s="61"/>
      <c r="H79" s="61"/>
      <c r="I79" s="61"/>
      <c r="J79" s="61"/>
      <c r="K79" s="61"/>
      <c r="L79" s="61"/>
      <c r="M79" s="61"/>
    </row>
    <row r="80" spans="1:13" ht="20.65" customHeight="1">
      <c r="A80" s="12"/>
      <c r="B80" s="9" t="s">
        <v>332</v>
      </c>
      <c r="C80" s="18">
        <v>336</v>
      </c>
      <c r="D80" s="19">
        <f>C80/C82</f>
        <v>0.10948191593352884</v>
      </c>
      <c r="E80" s="60"/>
      <c r="F80" s="61"/>
      <c r="G80" s="61"/>
      <c r="H80" s="61"/>
      <c r="I80" s="61"/>
      <c r="J80" s="61"/>
      <c r="K80" s="61"/>
      <c r="L80" s="61"/>
      <c r="M80" s="61"/>
    </row>
    <row r="81" spans="1:13" ht="20.65" customHeight="1">
      <c r="A81" s="12"/>
      <c r="B81" s="9" t="s">
        <v>333</v>
      </c>
      <c r="C81" s="18">
        <v>1575</v>
      </c>
      <c r="D81" s="19">
        <f>C81/C82</f>
        <v>0.51319648093841641</v>
      </c>
      <c r="E81" s="60"/>
      <c r="F81" s="61"/>
      <c r="G81" s="61"/>
      <c r="H81" s="61"/>
      <c r="I81" s="61"/>
      <c r="J81" s="61"/>
      <c r="K81" s="61"/>
      <c r="L81" s="61"/>
      <c r="M81" s="61"/>
    </row>
    <row r="82" spans="1:13" ht="20.65" customHeight="1">
      <c r="A82" s="12"/>
      <c r="B82" s="9" t="s">
        <v>50</v>
      </c>
      <c r="C82" s="18">
        <f>SUM(C79:C81)</f>
        <v>3069</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474</v>
      </c>
      <c r="D85" s="19">
        <f>C85/C89</f>
        <v>0.16880341880341881</v>
      </c>
      <c r="E85" s="60"/>
      <c r="F85" s="61"/>
      <c r="G85" s="61"/>
      <c r="H85" s="61"/>
      <c r="I85" s="61"/>
      <c r="J85" s="61"/>
      <c r="K85" s="61"/>
      <c r="L85" s="61"/>
      <c r="M85" s="61"/>
    </row>
    <row r="86" spans="1:13" ht="20.65" customHeight="1">
      <c r="A86" s="12"/>
      <c r="B86" s="9" t="s">
        <v>342</v>
      </c>
      <c r="C86" s="18">
        <v>702</v>
      </c>
      <c r="D86" s="19">
        <f>C86/C89</f>
        <v>0.25</v>
      </c>
      <c r="E86" s="60"/>
      <c r="F86" s="61"/>
      <c r="G86" s="61"/>
      <c r="H86" s="61"/>
      <c r="I86" s="61"/>
      <c r="J86" s="61"/>
      <c r="K86" s="61"/>
      <c r="L86" s="61"/>
      <c r="M86" s="61"/>
    </row>
    <row r="87" spans="1:13" ht="20.65" customHeight="1">
      <c r="A87" s="12"/>
      <c r="B87" s="9" t="s">
        <v>344</v>
      </c>
      <c r="C87" s="18">
        <v>766</v>
      </c>
      <c r="D87" s="19">
        <f>C87/C89</f>
        <v>0.2727920227920228</v>
      </c>
      <c r="E87" s="60"/>
      <c r="F87" s="61"/>
      <c r="G87" s="61"/>
      <c r="H87" s="61"/>
      <c r="I87" s="61"/>
      <c r="J87" s="61"/>
      <c r="K87" s="61"/>
      <c r="L87" s="61"/>
      <c r="M87" s="61"/>
    </row>
    <row r="88" spans="1:13" ht="20.65" customHeight="1">
      <c r="A88" s="12"/>
      <c r="B88" s="9" t="s">
        <v>346</v>
      </c>
      <c r="C88" s="18">
        <v>866</v>
      </c>
      <c r="D88" s="19">
        <f>C88/C89</f>
        <v>0.30840455840455838</v>
      </c>
      <c r="E88" s="60"/>
      <c r="F88" s="61"/>
      <c r="G88" s="61"/>
      <c r="H88" s="61"/>
      <c r="I88" s="61"/>
      <c r="J88" s="61"/>
      <c r="K88" s="61"/>
      <c r="L88" s="61"/>
      <c r="M88" s="61"/>
    </row>
    <row r="89" spans="1:13" ht="20.65" customHeight="1">
      <c r="A89" s="12"/>
      <c r="B89" s="9" t="s">
        <v>50</v>
      </c>
      <c r="C89" s="18">
        <f>SUM(C85:C88)</f>
        <v>2808</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1769</v>
      </c>
      <c r="D92" s="19">
        <f>C92/C94</f>
        <v>0.54716981132075471</v>
      </c>
      <c r="E92" s="60"/>
      <c r="F92" s="61"/>
      <c r="G92" s="61"/>
      <c r="H92" s="61"/>
      <c r="I92" s="61"/>
      <c r="J92" s="61"/>
      <c r="K92" s="61"/>
      <c r="L92" s="61"/>
      <c r="M92" s="61"/>
    </row>
    <row r="93" spans="1:13" ht="20.65" customHeight="1">
      <c r="A93" s="12"/>
      <c r="B93" s="9" t="s">
        <v>355</v>
      </c>
      <c r="C93" s="18">
        <v>1464</v>
      </c>
      <c r="D93" s="19">
        <f>C93/C94</f>
        <v>0.45283018867924529</v>
      </c>
      <c r="E93" s="60"/>
      <c r="F93" s="61"/>
      <c r="G93" s="61"/>
      <c r="H93" s="61"/>
      <c r="I93" s="61"/>
      <c r="J93" s="61"/>
      <c r="K93" s="61"/>
      <c r="L93" s="61"/>
      <c r="M93" s="61"/>
    </row>
    <row r="94" spans="1:13" ht="20.65" customHeight="1">
      <c r="A94" s="12"/>
      <c r="B94" s="9" t="s">
        <v>50</v>
      </c>
      <c r="C94" s="18">
        <f>SUM(C92:C93)</f>
        <v>3233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1747</v>
      </c>
      <c r="D97" s="19">
        <f>C97/C99</f>
        <v>0.67818322981366463</v>
      </c>
      <c r="E97" s="60"/>
      <c r="F97" s="61"/>
      <c r="G97" s="61"/>
      <c r="H97" s="61"/>
      <c r="I97" s="61"/>
      <c r="J97" s="61"/>
      <c r="K97" s="61"/>
      <c r="L97" s="61"/>
      <c r="M97" s="61"/>
    </row>
    <row r="98" spans="1:13" ht="20.65" customHeight="1">
      <c r="A98" s="12"/>
      <c r="B98" s="9" t="s">
        <v>364</v>
      </c>
      <c r="C98" s="18">
        <v>829</v>
      </c>
      <c r="D98" s="19">
        <f>C98/C99</f>
        <v>0.32181677018633542</v>
      </c>
      <c r="E98" s="60"/>
      <c r="F98" s="61"/>
      <c r="G98" s="61"/>
      <c r="H98" s="61"/>
      <c r="I98" s="61"/>
      <c r="J98" s="61"/>
      <c r="K98" s="61"/>
      <c r="L98" s="61"/>
      <c r="M98" s="61"/>
    </row>
    <row r="99" spans="1:13" ht="20.65" customHeight="1">
      <c r="A99" s="12"/>
      <c r="B99" s="9" t="s">
        <v>50</v>
      </c>
      <c r="C99" s="18">
        <f>SUM(C97:C98)</f>
        <v>2576</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3"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511</v>
      </c>
      <c r="K3" s="9" t="s">
        <v>16</v>
      </c>
      <c r="L3" s="9" t="s">
        <v>17</v>
      </c>
      <c r="M3" s="57"/>
    </row>
    <row r="4" spans="1:13" ht="20.65" customHeight="1">
      <c r="A4" s="12"/>
      <c r="B4" s="9" t="s">
        <v>27</v>
      </c>
      <c r="C4" s="18">
        <v>730</v>
      </c>
      <c r="D4" s="19">
        <f>C4/C9</f>
        <v>0.10890645979412203</v>
      </c>
      <c r="E4" s="59"/>
      <c r="F4" s="9" t="s">
        <v>28</v>
      </c>
      <c r="G4" s="18">
        <v>369</v>
      </c>
      <c r="H4" s="19">
        <f>G4/G9</f>
        <v>5.5672902836451418E-2</v>
      </c>
      <c r="I4" s="59"/>
      <c r="J4" s="9" t="s">
        <v>798</v>
      </c>
      <c r="K4" s="18">
        <v>2452</v>
      </c>
      <c r="L4" s="19">
        <f>K4/K6</f>
        <v>0.36159858427960478</v>
      </c>
      <c r="M4" s="60"/>
    </row>
    <row r="5" spans="1:13" ht="20.65" customHeight="1">
      <c r="A5" s="12"/>
      <c r="B5" s="9" t="s">
        <v>37</v>
      </c>
      <c r="C5" s="18">
        <v>983</v>
      </c>
      <c r="D5" s="19">
        <f>C5/C9</f>
        <v>0.14665075339400269</v>
      </c>
      <c r="E5" s="59"/>
      <c r="F5" s="9" t="s">
        <v>38</v>
      </c>
      <c r="G5" s="18">
        <v>1371</v>
      </c>
      <c r="H5" s="19">
        <f>G5/G9</f>
        <v>0.20684972842486421</v>
      </c>
      <c r="I5" s="59"/>
      <c r="J5" s="9" t="s">
        <v>799</v>
      </c>
      <c r="K5" s="18">
        <v>4329</v>
      </c>
      <c r="L5" s="19">
        <f>K5/K6</f>
        <v>0.63840141572039522</v>
      </c>
      <c r="M5" s="60"/>
    </row>
    <row r="6" spans="1:13" ht="20.65" customHeight="1">
      <c r="A6" s="12"/>
      <c r="B6" s="9" t="s">
        <v>47</v>
      </c>
      <c r="C6" s="18">
        <v>79</v>
      </c>
      <c r="D6" s="19">
        <f>C6/C9</f>
        <v>1.1785767566761151E-2</v>
      </c>
      <c r="E6" s="59"/>
      <c r="F6" s="9" t="s">
        <v>48</v>
      </c>
      <c r="G6" s="18">
        <v>461</v>
      </c>
      <c r="H6" s="19">
        <f>G6/G9</f>
        <v>6.9553409776704891E-2</v>
      </c>
      <c r="I6" s="59"/>
      <c r="J6" s="9" t="s">
        <v>50</v>
      </c>
      <c r="K6" s="18">
        <f>SUM(K4:K5)</f>
        <v>6781</v>
      </c>
      <c r="L6" s="19">
        <f>SUM(L4:L5)</f>
        <v>1</v>
      </c>
      <c r="M6" s="60"/>
    </row>
    <row r="7" spans="1:13" ht="20.65" customHeight="1">
      <c r="A7" s="12"/>
      <c r="B7" s="9" t="s">
        <v>52</v>
      </c>
      <c r="C7" s="18">
        <v>4824</v>
      </c>
      <c r="D7" s="19">
        <f>C7/C9</f>
        <v>0.71967775622855434</v>
      </c>
      <c r="E7" s="59"/>
      <c r="F7" s="9" t="s">
        <v>53</v>
      </c>
      <c r="G7" s="18">
        <v>2410</v>
      </c>
      <c r="H7" s="19">
        <f>G7/G9</f>
        <v>0.36360893180446591</v>
      </c>
      <c r="I7" s="60"/>
      <c r="J7" s="63"/>
      <c r="K7" s="63"/>
      <c r="L7" s="63"/>
      <c r="M7" s="61"/>
    </row>
    <row r="8" spans="1:13" ht="32.65" customHeight="1">
      <c r="A8" s="12"/>
      <c r="B8" s="9" t="s">
        <v>55</v>
      </c>
      <c r="C8" s="18">
        <v>87</v>
      </c>
      <c r="D8" s="19">
        <f>C8/C9</f>
        <v>1.297926301655975E-2</v>
      </c>
      <c r="E8" s="59"/>
      <c r="F8" s="9" t="s">
        <v>56</v>
      </c>
      <c r="G8" s="18">
        <v>2017</v>
      </c>
      <c r="H8" s="19">
        <f>G8/G9</f>
        <v>0.30431502715751357</v>
      </c>
      <c r="I8" s="59"/>
      <c r="J8" s="9" t="s">
        <v>549</v>
      </c>
      <c r="K8" s="9" t="s">
        <v>16</v>
      </c>
      <c r="L8" s="9" t="s">
        <v>17</v>
      </c>
      <c r="M8" s="60"/>
    </row>
    <row r="9" spans="1:13" ht="20.65" customHeight="1">
      <c r="A9" s="12"/>
      <c r="B9" s="9" t="s">
        <v>50</v>
      </c>
      <c r="C9" s="18">
        <f>SUM(C4:C8)</f>
        <v>6703</v>
      </c>
      <c r="D9" s="19">
        <f>SUM(D4:D8)</f>
        <v>1</v>
      </c>
      <c r="E9" s="59"/>
      <c r="F9" s="9" t="s">
        <v>50</v>
      </c>
      <c r="G9" s="18">
        <f>SUM(G4:G8)</f>
        <v>6628</v>
      </c>
      <c r="H9" s="19">
        <f>SUM(H4:H8)</f>
        <v>1</v>
      </c>
      <c r="I9" s="59"/>
      <c r="J9" s="9" t="s">
        <v>800</v>
      </c>
      <c r="K9" s="43">
        <v>733</v>
      </c>
      <c r="L9" s="19">
        <f>K9/K11</f>
        <v>0.47628330084470433</v>
      </c>
      <c r="M9" s="60"/>
    </row>
    <row r="10" spans="1:13" ht="20.65" customHeight="1">
      <c r="A10" s="49"/>
      <c r="B10" s="62"/>
      <c r="C10" s="63"/>
      <c r="D10" s="63"/>
      <c r="E10" s="61"/>
      <c r="F10" s="63"/>
      <c r="G10" s="63"/>
      <c r="H10" s="63"/>
      <c r="I10" s="64"/>
      <c r="J10" s="9" t="s">
        <v>801</v>
      </c>
      <c r="K10" s="18">
        <v>806</v>
      </c>
      <c r="L10" s="19">
        <f>K10/K11</f>
        <v>0.52371669915529562</v>
      </c>
      <c r="M10" s="60"/>
    </row>
    <row r="11" spans="1:13" ht="20.65" customHeight="1">
      <c r="A11" s="12"/>
      <c r="B11" s="9" t="s">
        <v>75</v>
      </c>
      <c r="C11" s="9" t="s">
        <v>16</v>
      </c>
      <c r="D11" s="9" t="s">
        <v>17</v>
      </c>
      <c r="E11" s="59"/>
      <c r="F11" s="9" t="s">
        <v>405</v>
      </c>
      <c r="G11" s="9" t="s">
        <v>16</v>
      </c>
      <c r="H11" s="9" t="s">
        <v>17</v>
      </c>
      <c r="I11" s="59"/>
      <c r="J11" s="9" t="s">
        <v>50</v>
      </c>
      <c r="K11" s="18">
        <f>SUM(K9:K10)</f>
        <v>1539</v>
      </c>
      <c r="L11" s="19">
        <f>SUM(L9:L10)</f>
        <v>1</v>
      </c>
      <c r="M11" s="60"/>
    </row>
    <row r="12" spans="1:13" ht="20.65" customHeight="1">
      <c r="A12" s="12"/>
      <c r="B12" s="9" t="s">
        <v>81</v>
      </c>
      <c r="C12" s="18">
        <v>1775</v>
      </c>
      <c r="D12" s="19">
        <f>C12/C15</f>
        <v>0.28174603174603174</v>
      </c>
      <c r="E12" s="59"/>
      <c r="F12" s="9" t="s">
        <v>407</v>
      </c>
      <c r="G12" s="18">
        <v>1783</v>
      </c>
      <c r="H12" s="19">
        <f>G12/G14</f>
        <v>0.27262996941896023</v>
      </c>
      <c r="I12" s="60"/>
      <c r="J12" s="63"/>
      <c r="K12" s="63"/>
      <c r="L12" s="63"/>
      <c r="M12" s="61"/>
    </row>
    <row r="13" spans="1:13" ht="32.65" customHeight="1">
      <c r="A13" s="12"/>
      <c r="B13" s="9" t="s">
        <v>85</v>
      </c>
      <c r="C13" s="18">
        <v>3800</v>
      </c>
      <c r="D13" s="19">
        <f>C13/C15</f>
        <v>0.60317460317460314</v>
      </c>
      <c r="E13" s="59"/>
      <c r="F13" s="9" t="s">
        <v>408</v>
      </c>
      <c r="G13" s="18">
        <v>4757</v>
      </c>
      <c r="H13" s="19">
        <f>G13/G14</f>
        <v>0.72737003058103977</v>
      </c>
      <c r="I13" s="59"/>
      <c r="J13" s="9" t="s">
        <v>570</v>
      </c>
      <c r="K13" s="9" t="s">
        <v>16</v>
      </c>
      <c r="L13" s="9" t="s">
        <v>17</v>
      </c>
      <c r="M13" s="60"/>
    </row>
    <row r="14" spans="1:13" ht="20.65" customHeight="1">
      <c r="A14" s="12"/>
      <c r="B14" s="9" t="s">
        <v>90</v>
      </c>
      <c r="C14" s="18">
        <v>725</v>
      </c>
      <c r="D14" s="19">
        <f>C14/C15</f>
        <v>0.11507936507936507</v>
      </c>
      <c r="E14" s="59"/>
      <c r="F14" s="9" t="s">
        <v>50</v>
      </c>
      <c r="G14" s="18">
        <f>SUM(G12:G13)</f>
        <v>6540</v>
      </c>
      <c r="H14" s="19">
        <f>SUM(H12:H13)</f>
        <v>1</v>
      </c>
      <c r="I14" s="59"/>
      <c r="J14" s="9" t="s">
        <v>802</v>
      </c>
      <c r="K14" s="43">
        <v>839</v>
      </c>
      <c r="L14" s="19">
        <f>K14/K16</f>
        <v>0.49674363528715215</v>
      </c>
      <c r="M14" s="60"/>
    </row>
    <row r="15" spans="1:13" ht="20.65" customHeight="1">
      <c r="A15" s="12"/>
      <c r="B15" s="9" t="s">
        <v>50</v>
      </c>
      <c r="C15" s="18">
        <f>SUM(C12:C14)</f>
        <v>6300</v>
      </c>
      <c r="D15" s="19">
        <f>SUM(D12:D14)</f>
        <v>1</v>
      </c>
      <c r="E15" s="60"/>
      <c r="F15" s="63"/>
      <c r="G15" s="63"/>
      <c r="H15" s="63"/>
      <c r="I15" s="64"/>
      <c r="J15" s="9" t="s">
        <v>803</v>
      </c>
      <c r="K15" s="18">
        <v>850</v>
      </c>
      <c r="L15" s="19">
        <f>K15/K16</f>
        <v>0.50325636471284785</v>
      </c>
      <c r="M15" s="60"/>
    </row>
    <row r="16" spans="1:13" ht="20.65" customHeight="1">
      <c r="A16" s="49"/>
      <c r="B16" s="62"/>
      <c r="C16" s="63"/>
      <c r="D16" s="63"/>
      <c r="E16" s="64"/>
      <c r="F16" s="9" t="s">
        <v>19</v>
      </c>
      <c r="G16" s="9" t="s">
        <v>16</v>
      </c>
      <c r="H16" s="9" t="s">
        <v>17</v>
      </c>
      <c r="I16" s="59"/>
      <c r="J16" s="9" t="s">
        <v>50</v>
      </c>
      <c r="K16" s="18">
        <f>SUM(K14:K15)</f>
        <v>1689</v>
      </c>
      <c r="L16" s="19">
        <f>SUM(L14:L15)</f>
        <v>1</v>
      </c>
      <c r="M16" s="60"/>
    </row>
    <row r="17" spans="1:13" ht="20.65" customHeight="1">
      <c r="A17" s="12"/>
      <c r="B17" s="9" t="s">
        <v>108</v>
      </c>
      <c r="C17" s="9" t="s">
        <v>16</v>
      </c>
      <c r="D17" s="9" t="s">
        <v>17</v>
      </c>
      <c r="E17" s="59"/>
      <c r="F17" s="9" t="s">
        <v>29</v>
      </c>
      <c r="G17" s="18">
        <v>2359</v>
      </c>
      <c r="H17" s="19">
        <f>G17/G21</f>
        <v>0.45330514988470405</v>
      </c>
      <c r="I17" s="60"/>
      <c r="J17" s="63"/>
      <c r="K17" s="63"/>
      <c r="L17" s="63"/>
      <c r="M17" s="61"/>
    </row>
    <row r="18" spans="1:13" ht="20.65" customHeight="1">
      <c r="A18" s="12"/>
      <c r="B18" s="9" t="s">
        <v>111</v>
      </c>
      <c r="C18" s="18">
        <v>1277</v>
      </c>
      <c r="D18" s="19">
        <f>C18/C22</f>
        <v>0.20643388296152604</v>
      </c>
      <c r="E18" s="59"/>
      <c r="F18" s="9" t="s">
        <v>39</v>
      </c>
      <c r="G18" s="18">
        <v>378</v>
      </c>
      <c r="H18" s="19">
        <f>G18/G21</f>
        <v>7.2636433512682549E-2</v>
      </c>
      <c r="I18" s="59"/>
      <c r="J18" s="9" t="s">
        <v>542</v>
      </c>
      <c r="K18" s="9" t="s">
        <v>16</v>
      </c>
      <c r="L18" s="9" t="s">
        <v>17</v>
      </c>
      <c r="M18" s="60"/>
    </row>
    <row r="19" spans="1:13" ht="32.65" customHeight="1">
      <c r="A19" s="12"/>
      <c r="B19" s="9" t="s">
        <v>114</v>
      </c>
      <c r="C19" s="18">
        <v>2910</v>
      </c>
      <c r="D19" s="19">
        <f>C19/C22</f>
        <v>0.47041707080504364</v>
      </c>
      <c r="E19" s="59"/>
      <c r="F19" s="9" t="s">
        <v>49</v>
      </c>
      <c r="G19" s="18">
        <v>1356</v>
      </c>
      <c r="H19" s="19">
        <f>G19/G21</f>
        <v>0.26056879323597232</v>
      </c>
      <c r="I19" s="59"/>
      <c r="J19" s="9" t="s">
        <v>804</v>
      </c>
      <c r="K19" s="18">
        <v>4116</v>
      </c>
      <c r="L19" s="19">
        <f>K19/K21</f>
        <v>0.60298857310284204</v>
      </c>
      <c r="M19" s="60"/>
    </row>
    <row r="20" spans="1:13" ht="20.65" customHeight="1">
      <c r="A20" s="12"/>
      <c r="B20" s="9" t="s">
        <v>120</v>
      </c>
      <c r="C20" s="18">
        <v>843</v>
      </c>
      <c r="D20" s="19">
        <f>C20/C22</f>
        <v>0.13627546071774976</v>
      </c>
      <c r="E20" s="59"/>
      <c r="F20" s="9" t="s">
        <v>54</v>
      </c>
      <c r="G20" s="18">
        <v>1111</v>
      </c>
      <c r="H20" s="19">
        <f>G20/G21</f>
        <v>0.21348962336664104</v>
      </c>
      <c r="I20" s="59"/>
      <c r="J20" s="9" t="s">
        <v>805</v>
      </c>
      <c r="K20" s="18">
        <v>2710</v>
      </c>
      <c r="L20" s="19">
        <f>K20/K21</f>
        <v>0.3970114268971579</v>
      </c>
      <c r="M20" s="60"/>
    </row>
    <row r="21" spans="1:13" ht="20.65" customHeight="1">
      <c r="A21" s="12"/>
      <c r="B21" s="9" t="s">
        <v>127</v>
      </c>
      <c r="C21" s="18">
        <v>1156</v>
      </c>
      <c r="D21" s="19">
        <f>C21/C22</f>
        <v>0.18687358551568056</v>
      </c>
      <c r="E21" s="59"/>
      <c r="F21" s="9" t="s">
        <v>50</v>
      </c>
      <c r="G21" s="18">
        <f>SUM(G17:G20)</f>
        <v>5204</v>
      </c>
      <c r="H21" s="19">
        <f>SUM(H17:H20)</f>
        <v>1</v>
      </c>
      <c r="I21" s="59"/>
      <c r="J21" s="9" t="s">
        <v>50</v>
      </c>
      <c r="K21" s="18">
        <f>SUM(K19:K20)</f>
        <v>6826</v>
      </c>
      <c r="L21" s="19">
        <f>SUM(L19:L20)</f>
        <v>1</v>
      </c>
      <c r="M21" s="60"/>
    </row>
    <row r="22" spans="1:13" ht="20.65" customHeight="1">
      <c r="A22" s="12"/>
      <c r="B22" s="9" t="s">
        <v>50</v>
      </c>
      <c r="C22" s="18">
        <f>SUM(C18:C21)</f>
        <v>6186</v>
      </c>
      <c r="D22" s="19">
        <f>SUM(D18:D21)</f>
        <v>1</v>
      </c>
      <c r="E22" s="60"/>
      <c r="F22" s="65"/>
      <c r="G22" s="65"/>
      <c r="H22" s="65"/>
      <c r="I22" s="61"/>
      <c r="J22" s="63"/>
      <c r="K22" s="63"/>
      <c r="L22" s="63"/>
      <c r="M22" s="61"/>
    </row>
    <row r="23" spans="1:13" ht="20.65" customHeight="1">
      <c r="A23" s="49"/>
      <c r="B23" s="62"/>
      <c r="C23" s="63"/>
      <c r="D23" s="63"/>
      <c r="E23" s="61"/>
      <c r="F23" s="61"/>
      <c r="G23" s="61"/>
      <c r="H23" s="61"/>
      <c r="I23" s="64"/>
      <c r="J23" s="9" t="s">
        <v>514</v>
      </c>
      <c r="K23" s="9" t="s">
        <v>16</v>
      </c>
      <c r="L23" s="9" t="s">
        <v>17</v>
      </c>
      <c r="M23" s="60"/>
    </row>
    <row r="24" spans="1:13" ht="32.65" customHeight="1">
      <c r="A24" s="12"/>
      <c r="B24" s="9" t="s">
        <v>137</v>
      </c>
      <c r="C24" s="9" t="s">
        <v>16</v>
      </c>
      <c r="D24" s="9" t="s">
        <v>17</v>
      </c>
      <c r="E24" s="60"/>
      <c r="F24" s="61"/>
      <c r="G24" s="61"/>
      <c r="H24" s="61"/>
      <c r="I24" s="64"/>
      <c r="J24" s="9" t="s">
        <v>806</v>
      </c>
      <c r="K24" s="18">
        <v>3030</v>
      </c>
      <c r="L24" s="19">
        <f>K24/K26</f>
        <v>0.50332225913621265</v>
      </c>
      <c r="M24" s="60"/>
    </row>
    <row r="25" spans="1:13" ht="20.65" customHeight="1">
      <c r="A25" s="12"/>
      <c r="B25" s="9" t="s">
        <v>142</v>
      </c>
      <c r="C25" s="18">
        <v>3513</v>
      </c>
      <c r="D25" s="19">
        <f>C25/C27</f>
        <v>0.59552466519749114</v>
      </c>
      <c r="E25" s="60"/>
      <c r="F25" s="61"/>
      <c r="G25" s="61"/>
      <c r="H25" s="61"/>
      <c r="I25" s="64"/>
      <c r="J25" s="9" t="s">
        <v>807</v>
      </c>
      <c r="K25" s="18">
        <v>2990</v>
      </c>
      <c r="L25" s="19">
        <f>K25/K26</f>
        <v>0.49667774086378735</v>
      </c>
      <c r="M25" s="60"/>
    </row>
    <row r="26" spans="1:13" ht="20.65" customHeight="1">
      <c r="A26" s="12"/>
      <c r="B26" s="9" t="s">
        <v>148</v>
      </c>
      <c r="C26" s="18">
        <v>2386</v>
      </c>
      <c r="D26" s="19">
        <f>C26/C27</f>
        <v>0.40447533480250891</v>
      </c>
      <c r="E26" s="60"/>
      <c r="F26" s="61"/>
      <c r="G26" s="61"/>
      <c r="H26" s="61"/>
      <c r="I26" s="64"/>
      <c r="J26" s="9" t="s">
        <v>50</v>
      </c>
      <c r="K26" s="18">
        <f>SUM(K24:K25)</f>
        <v>6020</v>
      </c>
      <c r="L26" s="19">
        <f>SUM(L24:L25)</f>
        <v>1</v>
      </c>
      <c r="M26" s="60"/>
    </row>
    <row r="27" spans="1:13" ht="20.65" customHeight="1">
      <c r="A27" s="12"/>
      <c r="B27" s="9" t="s">
        <v>50</v>
      </c>
      <c r="C27" s="18">
        <f>SUM(C25:C26)</f>
        <v>5899</v>
      </c>
      <c r="D27" s="19">
        <f>SUM(D25:D26)</f>
        <v>1</v>
      </c>
      <c r="E27" s="60"/>
      <c r="F27" s="61"/>
      <c r="G27" s="61"/>
      <c r="H27" s="61"/>
      <c r="I27" s="61"/>
      <c r="J27" s="65"/>
      <c r="K27" s="65"/>
      <c r="L27" s="65"/>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1256</v>
      </c>
      <c r="D30" s="19">
        <f>C30/C33</f>
        <v>0.22139961219813151</v>
      </c>
      <c r="E30" s="60"/>
      <c r="F30" s="61"/>
      <c r="G30" s="61"/>
      <c r="H30" s="61"/>
      <c r="I30" s="61"/>
      <c r="J30" s="61"/>
      <c r="K30" s="61"/>
      <c r="L30" s="61"/>
      <c r="M30" s="61"/>
    </row>
    <row r="31" spans="1:13" ht="20.65" customHeight="1">
      <c r="A31" s="12"/>
      <c r="B31" s="9" t="s">
        <v>169</v>
      </c>
      <c r="C31" s="18">
        <v>3742</v>
      </c>
      <c r="D31" s="19">
        <f>C31/C33</f>
        <v>0.65961572360303189</v>
      </c>
      <c r="E31" s="60"/>
      <c r="F31" s="61"/>
      <c r="G31" s="61"/>
      <c r="H31" s="61"/>
      <c r="I31" s="61"/>
      <c r="J31" s="61"/>
      <c r="K31" s="61"/>
      <c r="L31" s="61"/>
      <c r="M31" s="61"/>
    </row>
    <row r="32" spans="1:13" ht="32.65" customHeight="1">
      <c r="A32" s="12"/>
      <c r="B32" s="9" t="s">
        <v>176</v>
      </c>
      <c r="C32" s="18">
        <v>675</v>
      </c>
      <c r="D32" s="19">
        <f>C32/C33</f>
        <v>0.11898466419883659</v>
      </c>
      <c r="E32" s="60"/>
      <c r="F32" s="61"/>
      <c r="G32" s="61"/>
      <c r="H32" s="61"/>
      <c r="I32" s="61"/>
      <c r="J32" s="61"/>
      <c r="K32" s="61"/>
      <c r="L32" s="61"/>
      <c r="M32" s="61"/>
    </row>
    <row r="33" spans="1:13" ht="20.65" customHeight="1">
      <c r="A33" s="12"/>
      <c r="B33" s="9" t="s">
        <v>50</v>
      </c>
      <c r="C33" s="18">
        <f>SUM(C30:C32)</f>
        <v>5673</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888</v>
      </c>
      <c r="D36" s="19">
        <f>C36/C38</f>
        <v>0.17813440320962889</v>
      </c>
      <c r="E36" s="60"/>
      <c r="F36" s="61"/>
      <c r="G36" s="61"/>
      <c r="H36" s="61"/>
      <c r="I36" s="61"/>
      <c r="J36" s="61"/>
      <c r="K36" s="61"/>
      <c r="L36" s="61"/>
      <c r="M36" s="61"/>
    </row>
    <row r="37" spans="1:13" ht="20.65" customHeight="1">
      <c r="A37" s="12"/>
      <c r="B37" s="9" t="s">
        <v>199</v>
      </c>
      <c r="C37" s="18">
        <v>4097</v>
      </c>
      <c r="D37" s="19">
        <f>C37/C38</f>
        <v>0.82186559679037108</v>
      </c>
      <c r="E37" s="60"/>
      <c r="F37" s="61"/>
      <c r="G37" s="61"/>
      <c r="H37" s="61"/>
      <c r="I37" s="61"/>
      <c r="J37" s="61"/>
      <c r="K37" s="61"/>
      <c r="L37" s="61"/>
      <c r="M37" s="61"/>
    </row>
    <row r="38" spans="1:13" ht="20.65" customHeight="1">
      <c r="A38" s="12"/>
      <c r="B38" s="9" t="s">
        <v>50</v>
      </c>
      <c r="C38" s="18">
        <f>SUM(C36:C37)</f>
        <v>4985</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1804</v>
      </c>
      <c r="D41" s="19">
        <f>C41/C44</f>
        <v>0.38963282937365012</v>
      </c>
      <c r="E41" s="60"/>
      <c r="F41" s="61"/>
      <c r="G41" s="61"/>
      <c r="H41" s="61"/>
      <c r="I41" s="61"/>
      <c r="J41" s="61"/>
      <c r="K41" s="61"/>
      <c r="L41" s="61"/>
      <c r="M41" s="61"/>
    </row>
    <row r="42" spans="1:13" ht="20.65" customHeight="1">
      <c r="A42" s="12"/>
      <c r="B42" s="9" t="s">
        <v>220</v>
      </c>
      <c r="C42" s="18">
        <v>1125</v>
      </c>
      <c r="D42" s="19">
        <f>C42/C44</f>
        <v>0.24298056155507558</v>
      </c>
      <c r="E42" s="60"/>
      <c r="F42" s="61"/>
      <c r="G42" s="61"/>
      <c r="H42" s="61"/>
      <c r="I42" s="61"/>
      <c r="J42" s="61"/>
      <c r="K42" s="61"/>
      <c r="L42" s="61"/>
      <c r="M42" s="61"/>
    </row>
    <row r="43" spans="1:13" ht="32.65" customHeight="1">
      <c r="A43" s="12"/>
      <c r="B43" s="9" t="s">
        <v>224</v>
      </c>
      <c r="C43" s="18">
        <v>1701</v>
      </c>
      <c r="D43" s="19">
        <f>C43/C44</f>
        <v>0.36738660907127429</v>
      </c>
      <c r="E43" s="60"/>
      <c r="F43" s="61"/>
      <c r="G43" s="61"/>
      <c r="H43" s="61"/>
      <c r="I43" s="61"/>
      <c r="J43" s="61"/>
      <c r="K43" s="61"/>
      <c r="L43" s="61"/>
      <c r="M43" s="61"/>
    </row>
    <row r="44" spans="1:13" ht="20.65" customHeight="1">
      <c r="A44" s="12"/>
      <c r="B44" s="9" t="s">
        <v>50</v>
      </c>
      <c r="C44" s="18">
        <f>SUM(C41:C43)</f>
        <v>4630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2709</v>
      </c>
      <c r="D47" s="19">
        <f>C47/C49</f>
        <v>0.58687175043327555</v>
      </c>
      <c r="E47" s="60"/>
      <c r="F47" s="61"/>
      <c r="G47" s="61"/>
      <c r="H47" s="61"/>
      <c r="I47" s="61"/>
      <c r="J47" s="61"/>
      <c r="K47" s="61"/>
      <c r="L47" s="61"/>
      <c r="M47" s="61"/>
    </row>
    <row r="48" spans="1:13" ht="32.65" customHeight="1">
      <c r="A48" s="12"/>
      <c r="B48" s="9" t="s">
        <v>241</v>
      </c>
      <c r="C48" s="18">
        <v>1907</v>
      </c>
      <c r="D48" s="19">
        <f>C48/C49</f>
        <v>0.41312824956672445</v>
      </c>
      <c r="E48" s="60"/>
      <c r="F48" s="61"/>
      <c r="G48" s="61"/>
      <c r="H48" s="61"/>
      <c r="I48" s="61"/>
      <c r="J48" s="61"/>
      <c r="K48" s="61"/>
      <c r="L48" s="61"/>
      <c r="M48" s="61"/>
    </row>
    <row r="49" spans="1:13" ht="20.65" customHeight="1">
      <c r="A49" s="12"/>
      <c r="B49" s="9" t="s">
        <v>50</v>
      </c>
      <c r="C49" s="18">
        <f>SUM(C47:C48)</f>
        <v>4616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2880</v>
      </c>
      <c r="D52" s="19">
        <f>C52/C54</f>
        <v>0.63310617718179818</v>
      </c>
      <c r="E52" s="60"/>
      <c r="F52" s="61"/>
      <c r="G52" s="61"/>
      <c r="H52" s="61"/>
      <c r="I52" s="61"/>
      <c r="J52" s="61"/>
      <c r="K52" s="61"/>
      <c r="L52" s="61"/>
      <c r="M52" s="61"/>
    </row>
    <row r="53" spans="1:13" ht="20.65" customHeight="1">
      <c r="A53" s="12"/>
      <c r="B53" s="9" t="s">
        <v>259</v>
      </c>
      <c r="C53" s="18">
        <v>1669</v>
      </c>
      <c r="D53" s="19">
        <f>C53/C54</f>
        <v>0.36689382281820182</v>
      </c>
      <c r="E53" s="60"/>
      <c r="F53" s="61"/>
      <c r="G53" s="61"/>
      <c r="H53" s="61"/>
      <c r="I53" s="61"/>
      <c r="J53" s="61"/>
      <c r="K53" s="61"/>
      <c r="L53" s="61"/>
      <c r="M53" s="61"/>
    </row>
    <row r="54" spans="1:13" ht="20.65" customHeight="1">
      <c r="A54" s="12"/>
      <c r="B54" s="9" t="s">
        <v>50</v>
      </c>
      <c r="C54" s="18">
        <f>SUM(C52:C53)</f>
        <v>4549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2113</v>
      </c>
      <c r="D57" s="19">
        <f>C57/C60</f>
        <v>0.4587494572297004</v>
      </c>
      <c r="E57" s="60"/>
      <c r="F57" s="61"/>
      <c r="G57" s="61"/>
      <c r="H57" s="61"/>
      <c r="I57" s="61"/>
      <c r="J57" s="61"/>
      <c r="K57" s="61"/>
      <c r="L57" s="61"/>
      <c r="M57" s="61"/>
    </row>
    <row r="58" spans="1:13" ht="20.65" customHeight="1">
      <c r="A58" s="12"/>
      <c r="B58" s="9" t="s">
        <v>274</v>
      </c>
      <c r="C58" s="18">
        <v>1653</v>
      </c>
      <c r="D58" s="19">
        <f>C58/C60</f>
        <v>0.35887972210160662</v>
      </c>
      <c r="E58" s="60"/>
      <c r="F58" s="61"/>
      <c r="G58" s="61"/>
      <c r="H58" s="61"/>
      <c r="I58" s="61"/>
      <c r="J58" s="61"/>
      <c r="K58" s="61"/>
      <c r="L58" s="61"/>
      <c r="M58" s="61"/>
    </row>
    <row r="59" spans="1:13" ht="20.65" customHeight="1">
      <c r="A59" s="12"/>
      <c r="B59" s="9" t="s">
        <v>278</v>
      </c>
      <c r="C59" s="18">
        <v>840</v>
      </c>
      <c r="D59" s="19">
        <f>C59/C60</f>
        <v>0.18237082066869301</v>
      </c>
      <c r="E59" s="60"/>
      <c r="F59" s="61"/>
      <c r="G59" s="61"/>
      <c r="H59" s="61"/>
      <c r="I59" s="61"/>
      <c r="J59" s="61"/>
      <c r="K59" s="61"/>
      <c r="L59" s="61"/>
      <c r="M59" s="61"/>
    </row>
    <row r="60" spans="1:13" ht="20.65" customHeight="1">
      <c r="A60" s="12"/>
      <c r="B60" s="9" t="s">
        <v>50</v>
      </c>
      <c r="C60" s="18">
        <f>SUM(C57:C59)</f>
        <v>4606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1873</v>
      </c>
      <c r="D63" s="19">
        <f>C63/C65</f>
        <v>0.40993652878091486</v>
      </c>
      <c r="E63" s="60"/>
      <c r="F63" s="61"/>
      <c r="G63" s="61"/>
      <c r="H63" s="61"/>
      <c r="I63" s="61"/>
      <c r="J63" s="61"/>
      <c r="K63" s="61"/>
      <c r="L63" s="61"/>
      <c r="M63" s="61"/>
    </row>
    <row r="64" spans="1:13" ht="20.65" customHeight="1">
      <c r="A64" s="12"/>
      <c r="B64" s="9" t="s">
        <v>295</v>
      </c>
      <c r="C64" s="18">
        <v>2696</v>
      </c>
      <c r="D64" s="19">
        <f>C64/C65</f>
        <v>0.59006347121908509</v>
      </c>
      <c r="E64" s="60"/>
      <c r="F64" s="61"/>
      <c r="G64" s="61"/>
      <c r="H64" s="61"/>
      <c r="I64" s="61"/>
      <c r="J64" s="61"/>
      <c r="K64" s="61"/>
      <c r="L64" s="61"/>
      <c r="M64" s="61"/>
    </row>
    <row r="65" spans="1:13" ht="20.65" customHeight="1">
      <c r="A65" s="12"/>
      <c r="B65" s="9" t="s">
        <v>50</v>
      </c>
      <c r="C65" s="18">
        <f>SUM(C63:C64)</f>
        <v>4569</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1630</v>
      </c>
      <c r="D68" s="19">
        <f>C68/C70</f>
        <v>0.30959164292497626</v>
      </c>
      <c r="E68" s="60"/>
      <c r="F68" s="61"/>
      <c r="G68" s="61"/>
      <c r="H68" s="61"/>
      <c r="I68" s="61"/>
      <c r="J68" s="61"/>
      <c r="K68" s="61"/>
      <c r="L68" s="61"/>
      <c r="M68" s="61"/>
    </row>
    <row r="69" spans="1:13" ht="20.65" customHeight="1">
      <c r="A69" s="12"/>
      <c r="B69" s="9" t="s">
        <v>309</v>
      </c>
      <c r="C69" s="18">
        <v>3635</v>
      </c>
      <c r="D69" s="19">
        <f>C69/C70</f>
        <v>0.69040835707502379</v>
      </c>
      <c r="E69" s="60"/>
      <c r="F69" s="61"/>
      <c r="G69" s="61"/>
      <c r="H69" s="61"/>
      <c r="I69" s="61"/>
      <c r="J69" s="61"/>
      <c r="K69" s="61"/>
      <c r="L69" s="61"/>
      <c r="M69" s="61"/>
    </row>
    <row r="70" spans="1:13" ht="20.65" customHeight="1">
      <c r="A70" s="12"/>
      <c r="B70" s="9" t="s">
        <v>50</v>
      </c>
      <c r="C70" s="18">
        <f>SUM(C68:C69)</f>
        <v>5265</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940</v>
      </c>
      <c r="D73" s="19">
        <f>C73/C76</f>
        <v>0.17959495605655332</v>
      </c>
      <c r="E73" s="60"/>
      <c r="F73" s="61"/>
      <c r="G73" s="61"/>
      <c r="H73" s="61"/>
      <c r="I73" s="61"/>
      <c r="J73" s="61"/>
      <c r="K73" s="61"/>
      <c r="L73" s="61"/>
      <c r="M73" s="61"/>
    </row>
    <row r="74" spans="1:13" ht="20.65" customHeight="1">
      <c r="A74" s="12"/>
      <c r="B74" s="9" t="s">
        <v>321</v>
      </c>
      <c r="C74" s="18">
        <v>1205</v>
      </c>
      <c r="D74" s="19">
        <f>C74/C76</f>
        <v>0.23022544898739014</v>
      </c>
      <c r="E74" s="60"/>
      <c r="F74" s="61"/>
      <c r="G74" s="61"/>
      <c r="H74" s="61"/>
      <c r="I74" s="61"/>
      <c r="J74" s="61"/>
      <c r="K74" s="61"/>
      <c r="L74" s="61"/>
      <c r="M74" s="61"/>
    </row>
    <row r="75" spans="1:13" ht="20.65" customHeight="1">
      <c r="A75" s="12"/>
      <c r="B75" s="9" t="s">
        <v>323</v>
      </c>
      <c r="C75" s="18">
        <v>3089</v>
      </c>
      <c r="D75" s="19">
        <f>C75/C76</f>
        <v>0.59017959495605654</v>
      </c>
      <c r="E75" s="60"/>
      <c r="F75" s="61"/>
      <c r="G75" s="61"/>
      <c r="H75" s="61"/>
      <c r="I75" s="61"/>
      <c r="J75" s="61"/>
      <c r="K75" s="61"/>
      <c r="L75" s="61"/>
      <c r="M75" s="61"/>
    </row>
    <row r="76" spans="1:13" ht="20.65" customHeight="1">
      <c r="A76" s="12"/>
      <c r="B76" s="9" t="s">
        <v>50</v>
      </c>
      <c r="C76" s="18">
        <f>SUM(C73:C75)</f>
        <v>5234</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1510</v>
      </c>
      <c r="D79" s="19">
        <f>C79/C82</f>
        <v>0.2808257392598103</v>
      </c>
      <c r="E79" s="60"/>
      <c r="F79" s="61"/>
      <c r="G79" s="61"/>
      <c r="H79" s="61"/>
      <c r="I79" s="61"/>
      <c r="J79" s="61"/>
      <c r="K79" s="61"/>
      <c r="L79" s="61"/>
      <c r="M79" s="61"/>
    </row>
    <row r="80" spans="1:13" ht="20.65" customHeight="1">
      <c r="A80" s="12"/>
      <c r="B80" s="9" t="s">
        <v>332</v>
      </c>
      <c r="C80" s="18">
        <v>535</v>
      </c>
      <c r="D80" s="19">
        <f>C80/C82</f>
        <v>9.9497861260926163E-2</v>
      </c>
      <c r="E80" s="60"/>
      <c r="F80" s="61"/>
      <c r="G80" s="61"/>
      <c r="H80" s="61"/>
      <c r="I80" s="61"/>
      <c r="J80" s="61"/>
      <c r="K80" s="61"/>
      <c r="L80" s="61"/>
      <c r="M80" s="61"/>
    </row>
    <row r="81" spans="1:13" ht="20.65" customHeight="1">
      <c r="A81" s="12"/>
      <c r="B81" s="9" t="s">
        <v>333</v>
      </c>
      <c r="C81" s="18">
        <v>3332</v>
      </c>
      <c r="D81" s="19">
        <f>C81/C82</f>
        <v>0.61967639947926356</v>
      </c>
      <c r="E81" s="60"/>
      <c r="F81" s="61"/>
      <c r="G81" s="61"/>
      <c r="H81" s="61"/>
      <c r="I81" s="61"/>
      <c r="J81" s="61"/>
      <c r="K81" s="61"/>
      <c r="L81" s="61"/>
      <c r="M81" s="61"/>
    </row>
    <row r="82" spans="1:13" ht="20.65" customHeight="1">
      <c r="A82" s="12"/>
      <c r="B82" s="9" t="s">
        <v>50</v>
      </c>
      <c r="C82" s="18">
        <f>SUM(C79:C81)</f>
        <v>5377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777</v>
      </c>
      <c r="D85" s="19">
        <f>C85/C89</f>
        <v>0.15023201856148491</v>
      </c>
      <c r="E85" s="60"/>
      <c r="F85" s="61"/>
      <c r="G85" s="61"/>
      <c r="H85" s="61"/>
      <c r="I85" s="61"/>
      <c r="J85" s="61"/>
      <c r="K85" s="61"/>
      <c r="L85" s="61"/>
      <c r="M85" s="61"/>
    </row>
    <row r="86" spans="1:13" ht="20.65" customHeight="1">
      <c r="A86" s="12"/>
      <c r="B86" s="9" t="s">
        <v>342</v>
      </c>
      <c r="C86" s="18">
        <v>1643</v>
      </c>
      <c r="D86" s="19">
        <f>C86/C89</f>
        <v>0.3176720804331013</v>
      </c>
      <c r="E86" s="60"/>
      <c r="F86" s="61"/>
      <c r="G86" s="61"/>
      <c r="H86" s="61"/>
      <c r="I86" s="61"/>
      <c r="J86" s="61"/>
      <c r="K86" s="61"/>
      <c r="L86" s="61"/>
      <c r="M86" s="61"/>
    </row>
    <row r="87" spans="1:13" ht="20.65" customHeight="1">
      <c r="A87" s="12"/>
      <c r="B87" s="9" t="s">
        <v>344</v>
      </c>
      <c r="C87" s="18">
        <v>977</v>
      </c>
      <c r="D87" s="19">
        <f>C87/C89</f>
        <v>0.18890177880897138</v>
      </c>
      <c r="E87" s="60"/>
      <c r="F87" s="61"/>
      <c r="G87" s="61"/>
      <c r="H87" s="61"/>
      <c r="I87" s="61"/>
      <c r="J87" s="61"/>
      <c r="K87" s="61"/>
      <c r="L87" s="61"/>
      <c r="M87" s="61"/>
    </row>
    <row r="88" spans="1:13" ht="20.65" customHeight="1">
      <c r="A88" s="12"/>
      <c r="B88" s="9" t="s">
        <v>346</v>
      </c>
      <c r="C88" s="18">
        <v>1775</v>
      </c>
      <c r="D88" s="19">
        <f>C88/C89</f>
        <v>0.34319412219644241</v>
      </c>
      <c r="E88" s="60"/>
      <c r="F88" s="61"/>
      <c r="G88" s="61"/>
      <c r="H88" s="61"/>
      <c r="I88" s="61"/>
      <c r="J88" s="61"/>
      <c r="K88" s="61"/>
      <c r="L88" s="61"/>
      <c r="M88" s="61"/>
    </row>
    <row r="89" spans="1:13" ht="20.65" customHeight="1">
      <c r="A89" s="12"/>
      <c r="B89" s="9" t="s">
        <v>50</v>
      </c>
      <c r="C89" s="18">
        <f>SUM(C85:C88)</f>
        <v>5172</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2947</v>
      </c>
      <c r="D92" s="19">
        <f>C92/C94</f>
        <v>0.61833822912295422</v>
      </c>
      <c r="E92" s="60"/>
      <c r="F92" s="61"/>
      <c r="G92" s="61"/>
      <c r="H92" s="61"/>
      <c r="I92" s="61"/>
      <c r="J92" s="61"/>
      <c r="K92" s="61"/>
      <c r="L92" s="61"/>
      <c r="M92" s="61"/>
    </row>
    <row r="93" spans="1:13" ht="20.65" customHeight="1">
      <c r="A93" s="12"/>
      <c r="B93" s="9" t="s">
        <v>355</v>
      </c>
      <c r="C93" s="18">
        <v>1819</v>
      </c>
      <c r="D93" s="19">
        <f>C93/C94</f>
        <v>0.38166177087704573</v>
      </c>
      <c r="E93" s="60"/>
      <c r="F93" s="61"/>
      <c r="G93" s="61"/>
      <c r="H93" s="61"/>
      <c r="I93" s="61"/>
      <c r="J93" s="61"/>
      <c r="K93" s="61"/>
      <c r="L93" s="61"/>
      <c r="M93" s="61"/>
    </row>
    <row r="94" spans="1:13" ht="20.65" customHeight="1">
      <c r="A94" s="12"/>
      <c r="B94" s="9" t="s">
        <v>50</v>
      </c>
      <c r="C94" s="18">
        <f>SUM(C92:C93)</f>
        <v>4766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3485</v>
      </c>
      <c r="D97" s="19">
        <f>C97/C99</f>
        <v>0.73991507430997872</v>
      </c>
      <c r="E97" s="60"/>
      <c r="F97" s="61"/>
      <c r="G97" s="61"/>
      <c r="H97" s="61"/>
      <c r="I97" s="61"/>
      <c r="J97" s="61"/>
      <c r="K97" s="61"/>
      <c r="L97" s="61"/>
      <c r="M97" s="61"/>
    </row>
    <row r="98" spans="1:13" ht="20.65" customHeight="1">
      <c r="A98" s="12"/>
      <c r="B98" s="9" t="s">
        <v>364</v>
      </c>
      <c r="C98" s="18">
        <v>1225</v>
      </c>
      <c r="D98" s="19">
        <f>C98/C99</f>
        <v>0.26008492569002123</v>
      </c>
      <c r="E98" s="60"/>
      <c r="F98" s="61"/>
      <c r="G98" s="61"/>
      <c r="H98" s="61"/>
      <c r="I98" s="61"/>
      <c r="J98" s="61"/>
      <c r="K98" s="61"/>
      <c r="L98" s="61"/>
      <c r="M98" s="61"/>
    </row>
    <row r="99" spans="1:13" ht="20.65" customHeight="1">
      <c r="A99" s="12"/>
      <c r="B99" s="9" t="s">
        <v>50</v>
      </c>
      <c r="C99" s="18">
        <f>SUM(C97:C98)</f>
        <v>4710</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4"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30</v>
      </c>
      <c r="D4" s="19">
        <f>C4/C9</f>
        <v>0.12048192771084337</v>
      </c>
      <c r="E4" s="60"/>
    </row>
    <row r="5" spans="1:5" ht="20.65" customHeight="1">
      <c r="A5" s="12"/>
      <c r="B5" s="9" t="s">
        <v>37</v>
      </c>
      <c r="C5" s="18">
        <v>26</v>
      </c>
      <c r="D5" s="19">
        <f>C5/C9</f>
        <v>0.10441767068273092</v>
      </c>
      <c r="E5" s="60"/>
    </row>
    <row r="6" spans="1:5" ht="20.65" customHeight="1">
      <c r="A6" s="12"/>
      <c r="B6" s="9" t="s">
        <v>47</v>
      </c>
      <c r="C6" s="18">
        <v>8</v>
      </c>
      <c r="D6" s="19">
        <f>C6/C9</f>
        <v>3.2128514056224897E-2</v>
      </c>
      <c r="E6" s="60"/>
    </row>
    <row r="7" spans="1:5" ht="20.65" customHeight="1">
      <c r="A7" s="12"/>
      <c r="B7" s="9" t="s">
        <v>52</v>
      </c>
      <c r="C7" s="18">
        <v>184</v>
      </c>
      <c r="D7" s="19">
        <f>C7/C9</f>
        <v>0.73895582329317266</v>
      </c>
      <c r="E7" s="60"/>
    </row>
    <row r="8" spans="1:5" ht="20.65" customHeight="1">
      <c r="A8" s="12"/>
      <c r="B8" s="9" t="s">
        <v>55</v>
      </c>
      <c r="C8" s="18">
        <v>1</v>
      </c>
      <c r="D8" s="19">
        <f>C8/C9</f>
        <v>4.0160642570281121E-3</v>
      </c>
      <c r="E8" s="60"/>
    </row>
    <row r="9" spans="1:5" ht="20.65" customHeight="1">
      <c r="A9" s="12"/>
      <c r="B9" s="9" t="s">
        <v>50</v>
      </c>
      <c r="C9" s="18">
        <f>SUM(C4:C8)</f>
        <v>249</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116</v>
      </c>
      <c r="D12" s="19">
        <f>C12/C15</f>
        <v>0.48945147679324896</v>
      </c>
      <c r="E12" s="60"/>
    </row>
    <row r="13" spans="1:5" ht="32.65" customHeight="1">
      <c r="A13" s="12"/>
      <c r="B13" s="9" t="s">
        <v>85</v>
      </c>
      <c r="C13" s="18">
        <v>96</v>
      </c>
      <c r="D13" s="19">
        <f>C13/C15</f>
        <v>0.4050632911392405</v>
      </c>
      <c r="E13" s="60"/>
    </row>
    <row r="14" spans="1:5" ht="20.65" customHeight="1">
      <c r="A14" s="12"/>
      <c r="B14" s="9" t="s">
        <v>90</v>
      </c>
      <c r="C14" s="18">
        <v>25</v>
      </c>
      <c r="D14" s="19">
        <f>C14/C15</f>
        <v>0.10548523206751055</v>
      </c>
      <c r="E14" s="60"/>
    </row>
    <row r="15" spans="1:5" ht="20.65" customHeight="1">
      <c r="A15" s="12"/>
      <c r="B15" s="9" t="s">
        <v>50</v>
      </c>
      <c r="C15" s="18">
        <f>SUM(C12:C14)</f>
        <v>237</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46</v>
      </c>
      <c r="D18" s="19">
        <f>C18/C22</f>
        <v>0.20087336244541484</v>
      </c>
      <c r="E18" s="60"/>
    </row>
    <row r="19" spans="1:5" ht="20.65" customHeight="1">
      <c r="A19" s="12"/>
      <c r="B19" s="9" t="s">
        <v>114</v>
      </c>
      <c r="C19" s="18">
        <v>50</v>
      </c>
      <c r="D19" s="19">
        <f>C19/C22</f>
        <v>0.2183406113537118</v>
      </c>
      <c r="E19" s="60"/>
    </row>
    <row r="20" spans="1:5" ht="20.65" customHeight="1">
      <c r="A20" s="12"/>
      <c r="B20" s="9" t="s">
        <v>120</v>
      </c>
      <c r="C20" s="18">
        <v>56</v>
      </c>
      <c r="D20" s="19">
        <f>C20/C22</f>
        <v>0.24454148471615719</v>
      </c>
      <c r="E20" s="60"/>
    </row>
    <row r="21" spans="1:5" ht="20.65" customHeight="1">
      <c r="A21" s="12"/>
      <c r="B21" s="9" t="s">
        <v>127</v>
      </c>
      <c r="C21" s="18">
        <v>77</v>
      </c>
      <c r="D21" s="19">
        <f>C21/C22</f>
        <v>0.33624454148471616</v>
      </c>
      <c r="E21" s="60"/>
    </row>
    <row r="22" spans="1:5" ht="20.65" customHeight="1">
      <c r="A22" s="12"/>
      <c r="B22" s="9" t="s">
        <v>50</v>
      </c>
      <c r="C22" s="18">
        <f>SUM(C18:C21)</f>
        <v>229</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115</v>
      </c>
      <c r="D25" s="19">
        <f>C25/C27</f>
        <v>0.51111111111111107</v>
      </c>
      <c r="E25" s="60"/>
    </row>
    <row r="26" spans="1:5" ht="20.65" customHeight="1">
      <c r="A26" s="12"/>
      <c r="B26" s="9" t="s">
        <v>148</v>
      </c>
      <c r="C26" s="18">
        <v>110</v>
      </c>
      <c r="D26" s="19">
        <f>C26/C27</f>
        <v>0.48888888888888887</v>
      </c>
      <c r="E26" s="60"/>
    </row>
    <row r="27" spans="1:5" ht="20.65" customHeight="1">
      <c r="A27" s="12"/>
      <c r="B27" s="9" t="s">
        <v>50</v>
      </c>
      <c r="C27" s="18">
        <f>SUM(C25:C26)</f>
        <v>225</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47</v>
      </c>
      <c r="D30" s="19">
        <f>C30/C33</f>
        <v>0.22596153846153846</v>
      </c>
      <c r="E30" s="60"/>
    </row>
    <row r="31" spans="1:5" ht="20.65" customHeight="1">
      <c r="A31" s="12"/>
      <c r="B31" s="9" t="s">
        <v>169</v>
      </c>
      <c r="C31" s="18">
        <v>112</v>
      </c>
      <c r="D31" s="19">
        <f>C31/C33</f>
        <v>0.53846153846153844</v>
      </c>
      <c r="E31" s="60"/>
    </row>
    <row r="32" spans="1:5" ht="32.65" customHeight="1">
      <c r="A32" s="12"/>
      <c r="B32" s="9" t="s">
        <v>176</v>
      </c>
      <c r="C32" s="18">
        <v>49</v>
      </c>
      <c r="D32" s="19">
        <f>C32/C33</f>
        <v>0.23557692307692307</v>
      </c>
      <c r="E32" s="60"/>
    </row>
    <row r="33" spans="1:5" ht="20.65" customHeight="1">
      <c r="A33" s="12"/>
      <c r="B33" s="9" t="s">
        <v>50</v>
      </c>
      <c r="C33" s="18">
        <f>SUM(C30:C32)</f>
        <v>208</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43</v>
      </c>
      <c r="D36" s="19">
        <f>C36/C38</f>
        <v>0.21287128712871287</v>
      </c>
      <c r="E36" s="60"/>
    </row>
    <row r="37" spans="1:5" ht="20.65" customHeight="1">
      <c r="A37" s="12"/>
      <c r="B37" s="9" t="s">
        <v>199</v>
      </c>
      <c r="C37" s="18">
        <v>159</v>
      </c>
      <c r="D37" s="19">
        <f>C37/C38</f>
        <v>0.78712871287128716</v>
      </c>
      <c r="E37" s="60"/>
    </row>
    <row r="38" spans="1:5" ht="20.65" customHeight="1">
      <c r="A38" s="12"/>
      <c r="B38" s="9" t="s">
        <v>50</v>
      </c>
      <c r="C38" s="18">
        <f>SUM(C36:C37)</f>
        <v>202</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100</v>
      </c>
      <c r="D41" s="19">
        <f>C41/C44</f>
        <v>0.5</v>
      </c>
      <c r="E41" s="60"/>
    </row>
    <row r="42" spans="1:5" ht="20.65" customHeight="1">
      <c r="A42" s="12"/>
      <c r="B42" s="9" t="s">
        <v>220</v>
      </c>
      <c r="C42" s="18">
        <v>61</v>
      </c>
      <c r="D42" s="19">
        <f>C42/C44</f>
        <v>0.30499999999999999</v>
      </c>
      <c r="E42" s="60"/>
    </row>
    <row r="43" spans="1:5" ht="32.65" customHeight="1">
      <c r="A43" s="12"/>
      <c r="B43" s="9" t="s">
        <v>224</v>
      </c>
      <c r="C43" s="18">
        <v>39</v>
      </c>
      <c r="D43" s="19">
        <f>C43/C44</f>
        <v>0.19500000000000001</v>
      </c>
      <c r="E43" s="60"/>
    </row>
    <row r="44" spans="1:5" ht="20.65" customHeight="1">
      <c r="A44" s="12"/>
      <c r="B44" s="9" t="s">
        <v>50</v>
      </c>
      <c r="C44" s="18">
        <f>SUM(C41:C43)</f>
        <v>200</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87</v>
      </c>
      <c r="D47" s="19">
        <f>C47/C49</f>
        <v>0.44387755102040816</v>
      </c>
      <c r="E47" s="60"/>
    </row>
    <row r="48" spans="1:5" ht="32.65" customHeight="1">
      <c r="A48" s="12"/>
      <c r="B48" s="9" t="s">
        <v>241</v>
      </c>
      <c r="C48" s="18">
        <v>109</v>
      </c>
      <c r="D48" s="19">
        <f>C48/C49</f>
        <v>0.55612244897959184</v>
      </c>
      <c r="E48" s="60"/>
    </row>
    <row r="49" spans="1:5" ht="20.65" customHeight="1">
      <c r="A49" s="12"/>
      <c r="B49" s="9" t="s">
        <v>50</v>
      </c>
      <c r="C49" s="18">
        <f>SUM(C47:C48)</f>
        <v>196</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147</v>
      </c>
      <c r="D52" s="19">
        <f>C52/C54</f>
        <v>0.76963350785340312</v>
      </c>
      <c r="E52" s="60"/>
    </row>
    <row r="53" spans="1:5" ht="20.65" customHeight="1">
      <c r="A53" s="12"/>
      <c r="B53" s="9" t="s">
        <v>259</v>
      </c>
      <c r="C53" s="18">
        <v>44</v>
      </c>
      <c r="D53" s="19">
        <f>C53/C54</f>
        <v>0.23036649214659685</v>
      </c>
      <c r="E53" s="60"/>
    </row>
    <row r="54" spans="1:5" ht="20.65" customHeight="1">
      <c r="A54" s="12"/>
      <c r="B54" s="9" t="s">
        <v>50</v>
      </c>
      <c r="C54" s="18">
        <f>SUM(C52:C53)</f>
        <v>191</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35</v>
      </c>
      <c r="D57" s="19">
        <f>C57/C60</f>
        <v>0.17073170731707318</v>
      </c>
      <c r="E57" s="60"/>
    </row>
    <row r="58" spans="1:5" ht="20.65" customHeight="1">
      <c r="A58" s="12"/>
      <c r="B58" s="9" t="s">
        <v>274</v>
      </c>
      <c r="C58" s="18">
        <v>154</v>
      </c>
      <c r="D58" s="19">
        <f>C58/C60</f>
        <v>0.75121951219512195</v>
      </c>
      <c r="E58" s="60"/>
    </row>
    <row r="59" spans="1:5" ht="20.65" customHeight="1">
      <c r="A59" s="12"/>
      <c r="B59" s="9" t="s">
        <v>278</v>
      </c>
      <c r="C59" s="18">
        <v>16</v>
      </c>
      <c r="D59" s="19">
        <f>C59/C60</f>
        <v>7.8048780487804878E-2</v>
      </c>
      <c r="E59" s="60"/>
    </row>
    <row r="60" spans="1:5" ht="20.65" customHeight="1">
      <c r="A60" s="12"/>
      <c r="B60" s="9" t="s">
        <v>50</v>
      </c>
      <c r="C60" s="18">
        <f>SUM(C57:C59)</f>
        <v>205</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54</v>
      </c>
      <c r="D63" s="19">
        <f>C63/C65</f>
        <v>0.27551020408163263</v>
      </c>
      <c r="E63" s="60"/>
    </row>
    <row r="64" spans="1:5" ht="20.65" customHeight="1">
      <c r="A64" s="12"/>
      <c r="B64" s="9" t="s">
        <v>295</v>
      </c>
      <c r="C64" s="18">
        <v>142</v>
      </c>
      <c r="D64" s="19">
        <f>C64/C65</f>
        <v>0.72448979591836737</v>
      </c>
      <c r="E64" s="60"/>
    </row>
    <row r="65" spans="1:5" ht="20.65" customHeight="1">
      <c r="A65" s="12"/>
      <c r="B65" s="9" t="s">
        <v>50</v>
      </c>
      <c r="C65" s="18">
        <f>SUM(C63:C64)</f>
        <v>196</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38</v>
      </c>
      <c r="D68" s="19">
        <f>C68/C70</f>
        <v>0.17272727272727273</v>
      </c>
      <c r="E68" s="60"/>
    </row>
    <row r="69" spans="1:5" ht="20.65" customHeight="1">
      <c r="A69" s="12"/>
      <c r="B69" s="9" t="s">
        <v>309</v>
      </c>
      <c r="C69" s="18">
        <v>182</v>
      </c>
      <c r="D69" s="19">
        <f>C69/C70</f>
        <v>0.82727272727272727</v>
      </c>
      <c r="E69" s="60"/>
    </row>
    <row r="70" spans="1:5" ht="20.65" customHeight="1">
      <c r="A70" s="12"/>
      <c r="B70" s="9" t="s">
        <v>50</v>
      </c>
      <c r="C70" s="18">
        <f>SUM(C68:C69)</f>
        <v>220</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21</v>
      </c>
      <c r="D73" s="19">
        <f>C73/C76</f>
        <v>0.10096153846153846</v>
      </c>
      <c r="E73" s="60"/>
    </row>
    <row r="74" spans="1:5" ht="20.65" customHeight="1">
      <c r="A74" s="12"/>
      <c r="B74" s="9" t="s">
        <v>321</v>
      </c>
      <c r="C74" s="18">
        <v>19</v>
      </c>
      <c r="D74" s="19">
        <f>C74/C76</f>
        <v>9.1346153846153841E-2</v>
      </c>
      <c r="E74" s="60"/>
    </row>
    <row r="75" spans="1:5" ht="20.65" customHeight="1">
      <c r="A75" s="12"/>
      <c r="B75" s="9" t="s">
        <v>323</v>
      </c>
      <c r="C75" s="18">
        <v>168</v>
      </c>
      <c r="D75" s="19">
        <f>C75/C76</f>
        <v>0.80769230769230771</v>
      </c>
      <c r="E75" s="60"/>
    </row>
    <row r="76" spans="1:5" ht="20.65" customHeight="1">
      <c r="A76" s="12"/>
      <c r="B76" s="9" t="s">
        <v>50</v>
      </c>
      <c r="C76" s="18">
        <f>SUM(C73:C75)</f>
        <v>208</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42</v>
      </c>
      <c r="D79" s="19">
        <f>C79/C82</f>
        <v>0.19718309859154928</v>
      </c>
      <c r="E79" s="60"/>
    </row>
    <row r="80" spans="1:5" ht="20.65" customHeight="1">
      <c r="A80" s="12"/>
      <c r="B80" s="9" t="s">
        <v>332</v>
      </c>
      <c r="C80" s="18">
        <v>19</v>
      </c>
      <c r="D80" s="19">
        <f>C80/C82</f>
        <v>8.9201877934272297E-2</v>
      </c>
      <c r="E80" s="60"/>
    </row>
    <row r="81" spans="1:5" ht="20.65" customHeight="1">
      <c r="A81" s="12"/>
      <c r="B81" s="9" t="s">
        <v>333</v>
      </c>
      <c r="C81" s="18">
        <v>152</v>
      </c>
      <c r="D81" s="19">
        <f>C81/C82</f>
        <v>0.71361502347417838</v>
      </c>
      <c r="E81" s="60"/>
    </row>
    <row r="82" spans="1:5" ht="20.65" customHeight="1">
      <c r="A82" s="12"/>
      <c r="B82" s="9" t="s">
        <v>50</v>
      </c>
      <c r="C82" s="18">
        <f>SUM(C79:C81)</f>
        <v>213</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9</v>
      </c>
      <c r="D85" s="19">
        <f>C85/C89</f>
        <v>4.2056074766355138E-2</v>
      </c>
      <c r="E85" s="60"/>
    </row>
    <row r="86" spans="1:5" ht="20.65" customHeight="1">
      <c r="A86" s="12"/>
      <c r="B86" s="9" t="s">
        <v>342</v>
      </c>
      <c r="C86" s="18">
        <v>53</v>
      </c>
      <c r="D86" s="19">
        <f>C86/C89</f>
        <v>0.24766355140186916</v>
      </c>
      <c r="E86" s="60"/>
    </row>
    <row r="87" spans="1:5" ht="20.65" customHeight="1">
      <c r="A87" s="12"/>
      <c r="B87" s="9" t="s">
        <v>344</v>
      </c>
      <c r="C87" s="18">
        <v>18</v>
      </c>
      <c r="D87" s="19">
        <f>C87/C89</f>
        <v>8.4112149532710276E-2</v>
      </c>
      <c r="E87" s="60"/>
    </row>
    <row r="88" spans="1:5" ht="20.65" customHeight="1">
      <c r="A88" s="12"/>
      <c r="B88" s="9" t="s">
        <v>346</v>
      </c>
      <c r="C88" s="18">
        <v>134</v>
      </c>
      <c r="D88" s="19">
        <f>C88/C89</f>
        <v>0.62616822429906538</v>
      </c>
      <c r="E88" s="60"/>
    </row>
    <row r="89" spans="1:5" ht="20.65" customHeight="1">
      <c r="A89" s="12"/>
      <c r="B89" s="9" t="s">
        <v>50</v>
      </c>
      <c r="C89" s="18">
        <f>SUM(C85:C88)</f>
        <v>214</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79</v>
      </c>
      <c r="D92" s="19">
        <f>C92/C94</f>
        <v>0.38164251207729466</v>
      </c>
      <c r="E92" s="60"/>
    </row>
    <row r="93" spans="1:5" ht="20.65" customHeight="1">
      <c r="A93" s="12"/>
      <c r="B93" s="9" t="s">
        <v>355</v>
      </c>
      <c r="C93" s="18">
        <v>128</v>
      </c>
      <c r="D93" s="19">
        <f>C93/C94</f>
        <v>0.61835748792270528</v>
      </c>
      <c r="E93" s="60"/>
    </row>
    <row r="94" spans="1:5" ht="20.65" customHeight="1">
      <c r="A94" s="12"/>
      <c r="B94" s="9" t="s">
        <v>50</v>
      </c>
      <c r="C94" s="18">
        <f>SUM(C92:C93)</f>
        <v>207</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191</v>
      </c>
      <c r="D97" s="19">
        <f>C97/C99</f>
        <v>0.86818181818181817</v>
      </c>
      <c r="E97" s="60"/>
    </row>
    <row r="98" spans="1:5" ht="20.65" customHeight="1">
      <c r="A98" s="12"/>
      <c r="B98" s="9" t="s">
        <v>364</v>
      </c>
      <c r="C98" s="18">
        <v>29</v>
      </c>
      <c r="D98" s="19">
        <f>C98/C99</f>
        <v>0.13181818181818181</v>
      </c>
      <c r="E98" s="60"/>
    </row>
    <row r="99" spans="1:5" ht="20.65" customHeight="1">
      <c r="A99" s="12"/>
      <c r="B99" s="9" t="s">
        <v>50</v>
      </c>
      <c r="C99" s="18">
        <f>SUM(C97:C98)</f>
        <v>220</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5"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40</v>
      </c>
      <c r="D4" s="19">
        <f>C4/C9</f>
        <v>0.10695187165775401</v>
      </c>
      <c r="E4" s="60"/>
    </row>
    <row r="5" spans="1:5" ht="20.65" customHeight="1">
      <c r="A5" s="12"/>
      <c r="B5" s="9" t="s">
        <v>37</v>
      </c>
      <c r="C5" s="18">
        <v>46</v>
      </c>
      <c r="D5" s="19">
        <f>C5/C9</f>
        <v>0.12299465240641712</v>
      </c>
      <c r="E5" s="60"/>
    </row>
    <row r="6" spans="1:5" ht="20.65" customHeight="1">
      <c r="A6" s="12"/>
      <c r="B6" s="9" t="s">
        <v>47</v>
      </c>
      <c r="C6" s="18">
        <v>14</v>
      </c>
      <c r="D6" s="19">
        <f>C6/C9</f>
        <v>3.7433155080213901E-2</v>
      </c>
      <c r="E6" s="60"/>
    </row>
    <row r="7" spans="1:5" ht="20.65" customHeight="1">
      <c r="A7" s="12"/>
      <c r="B7" s="9" t="s">
        <v>52</v>
      </c>
      <c r="C7" s="18">
        <v>268</v>
      </c>
      <c r="D7" s="19">
        <f>C7/C9</f>
        <v>0.71657754010695185</v>
      </c>
      <c r="E7" s="60"/>
    </row>
    <row r="8" spans="1:5" ht="20.65" customHeight="1">
      <c r="A8" s="12"/>
      <c r="B8" s="9" t="s">
        <v>55</v>
      </c>
      <c r="C8" s="18">
        <v>6</v>
      </c>
      <c r="D8" s="19">
        <f>C8/C9</f>
        <v>1.6042780748663103E-2</v>
      </c>
      <c r="E8" s="60"/>
    </row>
    <row r="9" spans="1:5" ht="20.65" customHeight="1">
      <c r="A9" s="12"/>
      <c r="B9" s="9" t="s">
        <v>50</v>
      </c>
      <c r="C9" s="18">
        <f>SUM(C4:C8)</f>
        <v>374</v>
      </c>
      <c r="D9" s="19">
        <f>SUM(D4:D8)</f>
        <v>0.99999999999999989</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141</v>
      </c>
      <c r="D12" s="19">
        <f>C12/C15</f>
        <v>0.39275766016713093</v>
      </c>
      <c r="E12" s="60"/>
    </row>
    <row r="13" spans="1:5" ht="32.65" customHeight="1">
      <c r="A13" s="12"/>
      <c r="B13" s="9" t="s">
        <v>85</v>
      </c>
      <c r="C13" s="18">
        <v>168</v>
      </c>
      <c r="D13" s="19">
        <f>C13/C15</f>
        <v>0.46796657381615597</v>
      </c>
      <c r="E13" s="60"/>
    </row>
    <row r="14" spans="1:5" ht="20.65" customHeight="1">
      <c r="A14" s="12"/>
      <c r="B14" s="9" t="s">
        <v>90</v>
      </c>
      <c r="C14" s="18">
        <v>50</v>
      </c>
      <c r="D14" s="19">
        <f>C14/C15</f>
        <v>0.1392757660167131</v>
      </c>
      <c r="E14" s="60"/>
    </row>
    <row r="15" spans="1:5" ht="20.65" customHeight="1">
      <c r="A15" s="12"/>
      <c r="B15" s="9" t="s">
        <v>50</v>
      </c>
      <c r="C15" s="18">
        <f>SUM(C12:C14)</f>
        <v>359</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89</v>
      </c>
      <c r="D18" s="19">
        <f>C18/C22</f>
        <v>0.24722222222222223</v>
      </c>
      <c r="E18" s="60"/>
    </row>
    <row r="19" spans="1:5" ht="20.65" customHeight="1">
      <c r="A19" s="12"/>
      <c r="B19" s="9" t="s">
        <v>114</v>
      </c>
      <c r="C19" s="18">
        <v>78</v>
      </c>
      <c r="D19" s="19">
        <f>C19/C22</f>
        <v>0.21666666666666667</v>
      </c>
      <c r="E19" s="60"/>
    </row>
    <row r="20" spans="1:5" ht="20.65" customHeight="1">
      <c r="A20" s="12"/>
      <c r="B20" s="9" t="s">
        <v>120</v>
      </c>
      <c r="C20" s="18">
        <v>110</v>
      </c>
      <c r="D20" s="19">
        <f>C20/C22</f>
        <v>0.30555555555555558</v>
      </c>
      <c r="E20" s="60"/>
    </row>
    <row r="21" spans="1:5" ht="20.65" customHeight="1">
      <c r="A21" s="12"/>
      <c r="B21" s="9" t="s">
        <v>127</v>
      </c>
      <c r="C21" s="18">
        <v>83</v>
      </c>
      <c r="D21" s="19">
        <f>C21/C22</f>
        <v>0.23055555555555557</v>
      </c>
      <c r="E21" s="60"/>
    </row>
    <row r="22" spans="1:5" ht="20.65" customHeight="1">
      <c r="A22" s="12"/>
      <c r="B22" s="9" t="s">
        <v>50</v>
      </c>
      <c r="C22" s="18">
        <f>SUM(C18:C21)</f>
        <v>360</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183</v>
      </c>
      <c r="D25" s="19">
        <f>C25/C27</f>
        <v>0.53823529411764703</v>
      </c>
      <c r="E25" s="60"/>
    </row>
    <row r="26" spans="1:5" ht="20.65" customHeight="1">
      <c r="A26" s="12"/>
      <c r="B26" s="9" t="s">
        <v>148</v>
      </c>
      <c r="C26" s="18">
        <v>157</v>
      </c>
      <c r="D26" s="19">
        <f>C26/C27</f>
        <v>0.46176470588235297</v>
      </c>
      <c r="E26" s="60"/>
    </row>
    <row r="27" spans="1:5" ht="20.65" customHeight="1">
      <c r="A27" s="12"/>
      <c r="B27" s="9" t="s">
        <v>50</v>
      </c>
      <c r="C27" s="18">
        <f>SUM(C25:C26)</f>
        <v>340</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63</v>
      </c>
      <c r="D30" s="19">
        <f>C30/C33</f>
        <v>0.20257234726688103</v>
      </c>
      <c r="E30" s="60"/>
    </row>
    <row r="31" spans="1:5" ht="20.65" customHeight="1">
      <c r="A31" s="12"/>
      <c r="B31" s="9" t="s">
        <v>169</v>
      </c>
      <c r="C31" s="18">
        <v>146</v>
      </c>
      <c r="D31" s="19">
        <f>C31/C33</f>
        <v>0.46945337620578781</v>
      </c>
      <c r="E31" s="60"/>
    </row>
    <row r="32" spans="1:5" ht="32.65" customHeight="1">
      <c r="A32" s="12"/>
      <c r="B32" s="9" t="s">
        <v>176</v>
      </c>
      <c r="C32" s="18">
        <v>102</v>
      </c>
      <c r="D32" s="19">
        <f>C32/C33</f>
        <v>0.32797427652733119</v>
      </c>
      <c r="E32" s="60"/>
    </row>
    <row r="33" spans="1:5" ht="20.65" customHeight="1">
      <c r="A33" s="12"/>
      <c r="B33" s="9" t="s">
        <v>50</v>
      </c>
      <c r="C33" s="18">
        <f>SUM(C30:C32)</f>
        <v>311</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56</v>
      </c>
      <c r="D36" s="19">
        <f>C36/C38</f>
        <v>0.18729096989966554</v>
      </c>
      <c r="E36" s="60"/>
    </row>
    <row r="37" spans="1:5" ht="20.65" customHeight="1">
      <c r="A37" s="12"/>
      <c r="B37" s="9" t="s">
        <v>199</v>
      </c>
      <c r="C37" s="18">
        <v>243</v>
      </c>
      <c r="D37" s="19">
        <f>C37/C38</f>
        <v>0.81270903010033446</v>
      </c>
      <c r="E37" s="60"/>
    </row>
    <row r="38" spans="1:5" ht="20.65" customHeight="1">
      <c r="A38" s="12"/>
      <c r="B38" s="9" t="s">
        <v>50</v>
      </c>
      <c r="C38" s="18">
        <f>SUM(C36:C37)</f>
        <v>299</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133</v>
      </c>
      <c r="D41" s="19">
        <f>C41/C44</f>
        <v>0.48188405797101447</v>
      </c>
      <c r="E41" s="60"/>
    </row>
    <row r="42" spans="1:5" ht="20.65" customHeight="1">
      <c r="A42" s="12"/>
      <c r="B42" s="9" t="s">
        <v>220</v>
      </c>
      <c r="C42" s="18">
        <v>67</v>
      </c>
      <c r="D42" s="19">
        <f>C42/C44</f>
        <v>0.24275362318840579</v>
      </c>
      <c r="E42" s="60"/>
    </row>
    <row r="43" spans="1:5" ht="32.65" customHeight="1">
      <c r="A43" s="12"/>
      <c r="B43" s="9" t="s">
        <v>224</v>
      </c>
      <c r="C43" s="18">
        <v>76</v>
      </c>
      <c r="D43" s="19">
        <f>C43/C44</f>
        <v>0.27536231884057971</v>
      </c>
      <c r="E43" s="60"/>
    </row>
    <row r="44" spans="1:5" ht="20.65" customHeight="1">
      <c r="A44" s="12"/>
      <c r="B44" s="9" t="s">
        <v>50</v>
      </c>
      <c r="C44" s="18">
        <f>SUM(C41:C43)</f>
        <v>276</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148</v>
      </c>
      <c r="D47" s="19">
        <f>C47/C49</f>
        <v>0.52482269503546097</v>
      </c>
      <c r="E47" s="60"/>
    </row>
    <row r="48" spans="1:5" ht="32.65" customHeight="1">
      <c r="A48" s="12"/>
      <c r="B48" s="9" t="s">
        <v>241</v>
      </c>
      <c r="C48" s="18">
        <v>134</v>
      </c>
      <c r="D48" s="19">
        <f>C48/C49</f>
        <v>0.47517730496453903</v>
      </c>
      <c r="E48" s="60"/>
    </row>
    <row r="49" spans="1:5" ht="20.65" customHeight="1">
      <c r="A49" s="12"/>
      <c r="B49" s="9" t="s">
        <v>50</v>
      </c>
      <c r="C49" s="18">
        <f>SUM(C47:C48)</f>
        <v>282</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206</v>
      </c>
      <c r="D52" s="19">
        <f>C52/C54</f>
        <v>0.76579925650557623</v>
      </c>
      <c r="E52" s="60"/>
    </row>
    <row r="53" spans="1:5" ht="20.65" customHeight="1">
      <c r="A53" s="12"/>
      <c r="B53" s="9" t="s">
        <v>259</v>
      </c>
      <c r="C53" s="18">
        <v>63</v>
      </c>
      <c r="D53" s="19">
        <f>C53/C54</f>
        <v>0.2342007434944238</v>
      </c>
      <c r="E53" s="60"/>
    </row>
    <row r="54" spans="1:5" ht="20.65" customHeight="1">
      <c r="A54" s="12"/>
      <c r="B54" s="9" t="s">
        <v>50</v>
      </c>
      <c r="C54" s="18">
        <f>SUM(C52:C53)</f>
        <v>269</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90</v>
      </c>
      <c r="D57" s="19">
        <f>C57/C60</f>
        <v>0.32142857142857145</v>
      </c>
      <c r="E57" s="60"/>
    </row>
    <row r="58" spans="1:5" ht="20.65" customHeight="1">
      <c r="A58" s="12"/>
      <c r="B58" s="9" t="s">
        <v>274</v>
      </c>
      <c r="C58" s="18">
        <v>156</v>
      </c>
      <c r="D58" s="19">
        <f>C58/C60</f>
        <v>0.55714285714285716</v>
      </c>
      <c r="E58" s="60"/>
    </row>
    <row r="59" spans="1:5" ht="20.65" customHeight="1">
      <c r="A59" s="12"/>
      <c r="B59" s="9" t="s">
        <v>278</v>
      </c>
      <c r="C59" s="18">
        <v>34</v>
      </c>
      <c r="D59" s="19">
        <f>C59/C60</f>
        <v>0.12142857142857143</v>
      </c>
      <c r="E59" s="60"/>
    </row>
    <row r="60" spans="1:5" ht="20.65" customHeight="1">
      <c r="A60" s="12"/>
      <c r="B60" s="9" t="s">
        <v>50</v>
      </c>
      <c r="C60" s="18">
        <f>SUM(C57:C59)</f>
        <v>280</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76</v>
      </c>
      <c r="D63" s="19">
        <f>C63/C65</f>
        <v>0.27436823104693142</v>
      </c>
      <c r="E63" s="60"/>
    </row>
    <row r="64" spans="1:5" ht="20.65" customHeight="1">
      <c r="A64" s="12"/>
      <c r="B64" s="9" t="s">
        <v>295</v>
      </c>
      <c r="C64" s="18">
        <v>201</v>
      </c>
      <c r="D64" s="19">
        <f>C64/C65</f>
        <v>0.72563176895306858</v>
      </c>
      <c r="E64" s="60"/>
    </row>
    <row r="65" spans="1:5" ht="20.65" customHeight="1">
      <c r="A65" s="12"/>
      <c r="B65" s="9" t="s">
        <v>50</v>
      </c>
      <c r="C65" s="18">
        <f>SUM(C63:C64)</f>
        <v>277</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49</v>
      </c>
      <c r="D68" s="19">
        <f>C68/C70</f>
        <v>0.1467065868263473</v>
      </c>
      <c r="E68" s="60"/>
    </row>
    <row r="69" spans="1:5" ht="20.65" customHeight="1">
      <c r="A69" s="12"/>
      <c r="B69" s="9" t="s">
        <v>309</v>
      </c>
      <c r="C69" s="18">
        <v>285</v>
      </c>
      <c r="D69" s="19">
        <f>C69/C70</f>
        <v>0.8532934131736527</v>
      </c>
      <c r="E69" s="60"/>
    </row>
    <row r="70" spans="1:5" ht="20.65" customHeight="1">
      <c r="A70" s="12"/>
      <c r="B70" s="9" t="s">
        <v>50</v>
      </c>
      <c r="C70" s="18">
        <f>SUM(C68:C69)</f>
        <v>334</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37</v>
      </c>
      <c r="D73" s="19">
        <f>C73/C76</f>
        <v>0.12052117263843648</v>
      </c>
      <c r="E73" s="60"/>
    </row>
    <row r="74" spans="1:5" ht="20.65" customHeight="1">
      <c r="A74" s="12"/>
      <c r="B74" s="9" t="s">
        <v>321</v>
      </c>
      <c r="C74" s="18">
        <v>64</v>
      </c>
      <c r="D74" s="19">
        <f>C74/C76</f>
        <v>0.20846905537459284</v>
      </c>
      <c r="E74" s="60"/>
    </row>
    <row r="75" spans="1:5" ht="20.65" customHeight="1">
      <c r="A75" s="12"/>
      <c r="B75" s="9" t="s">
        <v>323</v>
      </c>
      <c r="C75" s="18">
        <v>206</v>
      </c>
      <c r="D75" s="19">
        <f>C75/C76</f>
        <v>0.67100977198697065</v>
      </c>
      <c r="E75" s="60"/>
    </row>
    <row r="76" spans="1:5" ht="20.65" customHeight="1">
      <c r="A76" s="12"/>
      <c r="B76" s="9" t="s">
        <v>50</v>
      </c>
      <c r="C76" s="18">
        <f>SUM(C73:C75)</f>
        <v>307</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99</v>
      </c>
      <c r="D79" s="19">
        <f>C79/C82</f>
        <v>0.30841121495327101</v>
      </c>
      <c r="E79" s="60"/>
    </row>
    <row r="80" spans="1:5" ht="20.65" customHeight="1">
      <c r="A80" s="12"/>
      <c r="B80" s="9" t="s">
        <v>332</v>
      </c>
      <c r="C80" s="18">
        <v>17</v>
      </c>
      <c r="D80" s="19">
        <f>C80/C82</f>
        <v>5.2959501557632398E-2</v>
      </c>
      <c r="E80" s="60"/>
    </row>
    <row r="81" spans="1:5" ht="20.65" customHeight="1">
      <c r="A81" s="12"/>
      <c r="B81" s="9" t="s">
        <v>333</v>
      </c>
      <c r="C81" s="18">
        <v>205</v>
      </c>
      <c r="D81" s="19">
        <f>C81/C82</f>
        <v>0.63862928348909653</v>
      </c>
      <c r="E81" s="60"/>
    </row>
    <row r="82" spans="1:5" ht="20.65" customHeight="1">
      <c r="A82" s="12"/>
      <c r="B82" s="9" t="s">
        <v>50</v>
      </c>
      <c r="C82" s="18">
        <f>SUM(C79:C81)</f>
        <v>321</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33</v>
      </c>
      <c r="D85" s="19">
        <f>C85/C89</f>
        <v>0.10476190476190476</v>
      </c>
      <c r="E85" s="60"/>
    </row>
    <row r="86" spans="1:5" ht="20.65" customHeight="1">
      <c r="A86" s="12"/>
      <c r="B86" s="9" t="s">
        <v>342</v>
      </c>
      <c r="C86" s="18">
        <v>100</v>
      </c>
      <c r="D86" s="19">
        <f>C86/C89</f>
        <v>0.31746031746031744</v>
      </c>
      <c r="E86" s="60"/>
    </row>
    <row r="87" spans="1:5" ht="20.65" customHeight="1">
      <c r="A87" s="12"/>
      <c r="B87" s="9" t="s">
        <v>344</v>
      </c>
      <c r="C87" s="18">
        <v>34</v>
      </c>
      <c r="D87" s="19">
        <f>C87/C89</f>
        <v>0.10793650793650794</v>
      </c>
      <c r="E87" s="60"/>
    </row>
    <row r="88" spans="1:5" ht="20.65" customHeight="1">
      <c r="A88" s="12"/>
      <c r="B88" s="9" t="s">
        <v>346</v>
      </c>
      <c r="C88" s="18">
        <v>148</v>
      </c>
      <c r="D88" s="19">
        <f>C88/C89</f>
        <v>0.46984126984126984</v>
      </c>
      <c r="E88" s="60"/>
    </row>
    <row r="89" spans="1:5" ht="20.65" customHeight="1">
      <c r="A89" s="12"/>
      <c r="B89" s="9" t="s">
        <v>50</v>
      </c>
      <c r="C89" s="18">
        <f>SUM(C85:C88)</f>
        <v>315</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158</v>
      </c>
      <c r="D92" s="19">
        <f>C92/C94</f>
        <v>0.53198653198653201</v>
      </c>
      <c r="E92" s="60"/>
    </row>
    <row r="93" spans="1:5" ht="20.65" customHeight="1">
      <c r="A93" s="12"/>
      <c r="B93" s="9" t="s">
        <v>355</v>
      </c>
      <c r="C93" s="18">
        <v>139</v>
      </c>
      <c r="D93" s="19">
        <f>C93/C94</f>
        <v>0.46801346801346799</v>
      </c>
      <c r="E93" s="60"/>
    </row>
    <row r="94" spans="1:5" ht="20.65" customHeight="1">
      <c r="A94" s="12"/>
      <c r="B94" s="9" t="s">
        <v>50</v>
      </c>
      <c r="C94" s="18">
        <f>SUM(C92:C93)</f>
        <v>297</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258</v>
      </c>
      <c r="D97" s="19">
        <f>C97/C99</f>
        <v>0.82958199356913187</v>
      </c>
      <c r="E97" s="60"/>
    </row>
    <row r="98" spans="1:5" ht="20.65" customHeight="1">
      <c r="A98" s="12"/>
      <c r="B98" s="9" t="s">
        <v>364</v>
      </c>
      <c r="C98" s="18">
        <v>53</v>
      </c>
      <c r="D98" s="19">
        <f>C98/C99</f>
        <v>0.17041800643086816</v>
      </c>
      <c r="E98" s="60"/>
    </row>
    <row r="99" spans="1:5" ht="20.65" customHeight="1">
      <c r="A99" s="12"/>
      <c r="B99" s="9" t="s">
        <v>50</v>
      </c>
      <c r="C99" s="18">
        <f>SUM(C97:C98)</f>
        <v>311</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6"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511</v>
      </c>
      <c r="K3" s="9" t="s">
        <v>16</v>
      </c>
      <c r="L3" s="9" t="s">
        <v>17</v>
      </c>
      <c r="M3" s="57"/>
    </row>
    <row r="4" spans="1:13" ht="20.65" customHeight="1">
      <c r="A4" s="12"/>
      <c r="B4" s="9" t="s">
        <v>27</v>
      </c>
      <c r="C4" s="18">
        <v>503</v>
      </c>
      <c r="D4" s="19">
        <f>C4/C9</f>
        <v>0.14634855979051498</v>
      </c>
      <c r="E4" s="59"/>
      <c r="F4" s="9" t="s">
        <v>28</v>
      </c>
      <c r="G4" s="18">
        <v>92</v>
      </c>
      <c r="H4" s="19">
        <f>G4/G9</f>
        <v>2.7299703264094956E-2</v>
      </c>
      <c r="I4" s="59"/>
      <c r="J4" s="9" t="s">
        <v>811</v>
      </c>
      <c r="K4" s="18">
        <v>2020</v>
      </c>
      <c r="L4" s="19">
        <f>K4/K6</f>
        <v>0.58533758330918573</v>
      </c>
      <c r="M4" s="60"/>
    </row>
    <row r="5" spans="1:13" ht="20.65" customHeight="1">
      <c r="A5" s="12"/>
      <c r="B5" s="9" t="s">
        <v>37</v>
      </c>
      <c r="C5" s="18">
        <v>263</v>
      </c>
      <c r="D5" s="19">
        <f>C5/C9</f>
        <v>7.6520221123072441E-2</v>
      </c>
      <c r="E5" s="59"/>
      <c r="F5" s="9" t="s">
        <v>38</v>
      </c>
      <c r="G5" s="18">
        <v>1024</v>
      </c>
      <c r="H5" s="19">
        <f>G5/G9</f>
        <v>0.30385756676557862</v>
      </c>
      <c r="I5" s="59"/>
      <c r="J5" s="9" t="s">
        <v>812</v>
      </c>
      <c r="K5" s="18">
        <v>1431</v>
      </c>
      <c r="L5" s="19">
        <f>K5/K6</f>
        <v>0.41466241669081427</v>
      </c>
      <c r="M5" s="60"/>
    </row>
    <row r="6" spans="1:13" ht="20.65" customHeight="1">
      <c r="A6" s="12"/>
      <c r="B6" s="9" t="s">
        <v>47</v>
      </c>
      <c r="C6" s="18">
        <v>34</v>
      </c>
      <c r="D6" s="19">
        <f>C6/C9</f>
        <v>9.8923479778876919E-3</v>
      </c>
      <c r="E6" s="59"/>
      <c r="F6" s="9" t="s">
        <v>48</v>
      </c>
      <c r="G6" s="18">
        <v>239</v>
      </c>
      <c r="H6" s="19">
        <f>G6/G9</f>
        <v>7.0919881305637977E-2</v>
      </c>
      <c r="I6" s="59"/>
      <c r="J6" s="9" t="s">
        <v>50</v>
      </c>
      <c r="K6" s="18">
        <f>SUM(K4:K5)</f>
        <v>3451</v>
      </c>
      <c r="L6" s="19">
        <f>SUM(L4:L5)</f>
        <v>1</v>
      </c>
      <c r="M6" s="60"/>
    </row>
    <row r="7" spans="1:13" ht="20.65" customHeight="1">
      <c r="A7" s="12"/>
      <c r="B7" s="9" t="s">
        <v>52</v>
      </c>
      <c r="C7" s="18">
        <v>2613</v>
      </c>
      <c r="D7" s="19">
        <f>C7/C9</f>
        <v>0.76025603724178059</v>
      </c>
      <c r="E7" s="59"/>
      <c r="F7" s="9" t="s">
        <v>53</v>
      </c>
      <c r="G7" s="18">
        <v>564</v>
      </c>
      <c r="H7" s="19">
        <f>G7/G9</f>
        <v>0.16735905044510385</v>
      </c>
      <c r="I7" s="60"/>
      <c r="J7" s="63"/>
      <c r="K7" s="63"/>
      <c r="L7" s="63"/>
      <c r="M7" s="61"/>
    </row>
    <row r="8" spans="1:13" ht="32.65" customHeight="1">
      <c r="A8" s="12"/>
      <c r="B8" s="9" t="s">
        <v>55</v>
      </c>
      <c r="C8" s="18">
        <v>24</v>
      </c>
      <c r="D8" s="19">
        <f>C8/C9</f>
        <v>6.9828338667442535E-3</v>
      </c>
      <c r="E8" s="59"/>
      <c r="F8" s="9" t="s">
        <v>56</v>
      </c>
      <c r="G8" s="18">
        <v>1451</v>
      </c>
      <c r="H8" s="19">
        <f>G8/G9</f>
        <v>0.43056379821958457</v>
      </c>
      <c r="I8" s="59"/>
      <c r="J8" s="9" t="s">
        <v>539</v>
      </c>
      <c r="K8" s="9" t="s">
        <v>16</v>
      </c>
      <c r="L8" s="9" t="s">
        <v>17</v>
      </c>
      <c r="M8" s="60"/>
    </row>
    <row r="9" spans="1:13" ht="32.65" customHeight="1">
      <c r="A9" s="12"/>
      <c r="B9" s="9" t="s">
        <v>50</v>
      </c>
      <c r="C9" s="18">
        <f>SUM(C4:C8)</f>
        <v>3437</v>
      </c>
      <c r="D9" s="19">
        <f>SUM(D4:D8)</f>
        <v>0.99999999999999989</v>
      </c>
      <c r="E9" s="59"/>
      <c r="F9" s="9" t="s">
        <v>50</v>
      </c>
      <c r="G9" s="18">
        <f>SUM(G4:G8)</f>
        <v>3370</v>
      </c>
      <c r="H9" s="19">
        <f>SUM(H4:H8)</f>
        <v>1</v>
      </c>
      <c r="I9" s="59"/>
      <c r="J9" s="9" t="s">
        <v>813</v>
      </c>
      <c r="K9" s="18">
        <v>262</v>
      </c>
      <c r="L9" s="19">
        <f>K9/K11</f>
        <v>0.2997711670480549</v>
      </c>
      <c r="M9" s="60"/>
    </row>
    <row r="10" spans="1:13" ht="32.65" customHeight="1">
      <c r="A10" s="49"/>
      <c r="B10" s="62"/>
      <c r="C10" s="63"/>
      <c r="D10" s="63"/>
      <c r="E10" s="61"/>
      <c r="F10" s="63"/>
      <c r="G10" s="63"/>
      <c r="H10" s="63"/>
      <c r="I10" s="64"/>
      <c r="J10" s="9" t="s">
        <v>814</v>
      </c>
      <c r="K10" s="18">
        <v>612</v>
      </c>
      <c r="L10" s="19">
        <f>K10/K11</f>
        <v>0.70022883295194505</v>
      </c>
      <c r="M10" s="60"/>
    </row>
    <row r="11" spans="1:13" ht="20.65" customHeight="1">
      <c r="A11" s="12"/>
      <c r="B11" s="9" t="s">
        <v>75</v>
      </c>
      <c r="C11" s="9" t="s">
        <v>16</v>
      </c>
      <c r="D11" s="9" t="s">
        <v>17</v>
      </c>
      <c r="E11" s="59"/>
      <c r="F11" s="9" t="s">
        <v>19</v>
      </c>
      <c r="G11" s="9" t="s">
        <v>16</v>
      </c>
      <c r="H11" s="9" t="s">
        <v>17</v>
      </c>
      <c r="I11" s="59"/>
      <c r="J11" s="9" t="s">
        <v>50</v>
      </c>
      <c r="K11" s="18">
        <f>SUM(K9:K10)</f>
        <v>874</v>
      </c>
      <c r="L11" s="19">
        <f>SUM(L9:L10)</f>
        <v>1</v>
      </c>
      <c r="M11" s="60"/>
    </row>
    <row r="12" spans="1:13" ht="20.65" customHeight="1">
      <c r="A12" s="12"/>
      <c r="B12" s="9" t="s">
        <v>81</v>
      </c>
      <c r="C12" s="18">
        <v>786</v>
      </c>
      <c r="D12" s="19">
        <f>C12/C15</f>
        <v>0.24732536186280679</v>
      </c>
      <c r="E12" s="59"/>
      <c r="F12" s="9" t="s">
        <v>29</v>
      </c>
      <c r="G12" s="18">
        <v>964</v>
      </c>
      <c r="H12" s="19">
        <f>G12/G16</f>
        <v>0.36598329536826119</v>
      </c>
      <c r="I12" s="60"/>
      <c r="J12" s="63"/>
      <c r="K12" s="63"/>
      <c r="L12" s="63"/>
      <c r="M12" s="61"/>
    </row>
    <row r="13" spans="1:13" ht="32.65" customHeight="1">
      <c r="A13" s="12"/>
      <c r="B13" s="9" t="s">
        <v>85</v>
      </c>
      <c r="C13" s="18">
        <v>2012</v>
      </c>
      <c r="D13" s="19">
        <f>C13/C15</f>
        <v>0.63310258023914412</v>
      </c>
      <c r="E13" s="59"/>
      <c r="F13" s="9" t="s">
        <v>39</v>
      </c>
      <c r="G13" s="18">
        <v>177</v>
      </c>
      <c r="H13" s="19">
        <f>G13/G16</f>
        <v>6.7198177676537588E-2</v>
      </c>
      <c r="I13" s="59"/>
      <c r="J13" s="9" t="s">
        <v>567</v>
      </c>
      <c r="K13" s="9" t="s">
        <v>16</v>
      </c>
      <c r="L13" s="9" t="s">
        <v>17</v>
      </c>
      <c r="M13" s="60"/>
    </row>
    <row r="14" spans="1:13" ht="20.65" customHeight="1">
      <c r="A14" s="12"/>
      <c r="B14" s="9" t="s">
        <v>90</v>
      </c>
      <c r="C14" s="18">
        <v>380</v>
      </c>
      <c r="D14" s="19">
        <f>C14/C15</f>
        <v>0.11957205789804909</v>
      </c>
      <c r="E14" s="59"/>
      <c r="F14" s="9" t="s">
        <v>49</v>
      </c>
      <c r="G14" s="18">
        <v>777</v>
      </c>
      <c r="H14" s="19">
        <f>G14/G16</f>
        <v>0.29498861047835989</v>
      </c>
      <c r="I14" s="59"/>
      <c r="J14" s="9" t="s">
        <v>815</v>
      </c>
      <c r="K14" s="18">
        <v>253</v>
      </c>
      <c r="L14" s="19">
        <f>K14/K16</f>
        <v>0.35633802816901411</v>
      </c>
      <c r="M14" s="60"/>
    </row>
    <row r="15" spans="1:13" ht="32.65" customHeight="1">
      <c r="A15" s="12"/>
      <c r="B15" s="9" t="s">
        <v>50</v>
      </c>
      <c r="C15" s="18">
        <f>SUM(C12:C14)</f>
        <v>3178</v>
      </c>
      <c r="D15" s="19">
        <f>SUM(D12:D14)</f>
        <v>1</v>
      </c>
      <c r="E15" s="59"/>
      <c r="F15" s="9" t="s">
        <v>54</v>
      </c>
      <c r="G15" s="18">
        <v>716</v>
      </c>
      <c r="H15" s="19">
        <f>G15/G16</f>
        <v>0.27182991647684129</v>
      </c>
      <c r="I15" s="59"/>
      <c r="J15" s="9" t="s">
        <v>816</v>
      </c>
      <c r="K15" s="18">
        <v>457</v>
      </c>
      <c r="L15" s="19">
        <f>K15/K16</f>
        <v>0.64366197183098595</v>
      </c>
      <c r="M15" s="60"/>
    </row>
    <row r="16" spans="1:13" ht="20.65" customHeight="1">
      <c r="A16" s="49"/>
      <c r="B16" s="62"/>
      <c r="C16" s="63"/>
      <c r="D16" s="63"/>
      <c r="E16" s="64"/>
      <c r="F16" s="9" t="s">
        <v>50</v>
      </c>
      <c r="G16" s="18">
        <f>SUM(G12:G15)</f>
        <v>2634</v>
      </c>
      <c r="H16" s="19">
        <f>SUM(H12:H15)</f>
        <v>0.99999999999999989</v>
      </c>
      <c r="I16" s="59"/>
      <c r="J16" s="9" t="s">
        <v>50</v>
      </c>
      <c r="K16" s="18">
        <f>SUM(K14:K15)</f>
        <v>710</v>
      </c>
      <c r="L16" s="19">
        <f>SUM(L14:L15)</f>
        <v>1</v>
      </c>
      <c r="M16" s="60"/>
    </row>
    <row r="17" spans="1:13" ht="20.65" customHeight="1">
      <c r="A17" s="12"/>
      <c r="B17" s="9" t="s">
        <v>108</v>
      </c>
      <c r="C17" s="9" t="s">
        <v>16</v>
      </c>
      <c r="D17" s="9" t="s">
        <v>17</v>
      </c>
      <c r="E17" s="60"/>
      <c r="F17" s="63"/>
      <c r="G17" s="63"/>
      <c r="H17" s="63"/>
      <c r="I17" s="61"/>
      <c r="J17" s="63"/>
      <c r="K17" s="63"/>
      <c r="L17" s="63"/>
      <c r="M17" s="61"/>
    </row>
    <row r="18" spans="1:13" ht="32.65" customHeight="1">
      <c r="A18" s="12"/>
      <c r="B18" s="9" t="s">
        <v>111</v>
      </c>
      <c r="C18" s="18">
        <v>531</v>
      </c>
      <c r="D18" s="19">
        <f>C18/C22</f>
        <v>0.16729678638941398</v>
      </c>
      <c r="E18" s="59"/>
      <c r="F18" s="9" t="s">
        <v>204</v>
      </c>
      <c r="G18" s="9" t="s">
        <v>16</v>
      </c>
      <c r="H18" s="9" t="s">
        <v>17</v>
      </c>
      <c r="I18" s="59"/>
      <c r="J18" s="9" t="s">
        <v>570</v>
      </c>
      <c r="K18" s="9" t="s">
        <v>16</v>
      </c>
      <c r="L18" s="9" t="s">
        <v>17</v>
      </c>
      <c r="M18" s="60"/>
    </row>
    <row r="19" spans="1:13" ht="20.65" customHeight="1">
      <c r="A19" s="12"/>
      <c r="B19" s="9" t="s">
        <v>114</v>
      </c>
      <c r="C19" s="18">
        <v>1719</v>
      </c>
      <c r="D19" s="19">
        <f>C19/C22</f>
        <v>0.5415879017013232</v>
      </c>
      <c r="E19" s="59"/>
      <c r="F19" s="9" t="s">
        <v>209</v>
      </c>
      <c r="G19" s="18">
        <v>1296</v>
      </c>
      <c r="H19" s="19">
        <f>G19/G21</f>
        <v>0.4227005870841487</v>
      </c>
      <c r="I19" s="59"/>
      <c r="J19" s="9" t="s">
        <v>817</v>
      </c>
      <c r="K19" s="18">
        <v>180</v>
      </c>
      <c r="L19" s="19">
        <f>K19/K21</f>
        <v>0.42755344418052255</v>
      </c>
      <c r="M19" s="60"/>
    </row>
    <row r="20" spans="1:13" ht="32.65" customHeight="1">
      <c r="A20" s="12"/>
      <c r="B20" s="9" t="s">
        <v>120</v>
      </c>
      <c r="C20" s="18">
        <v>430</v>
      </c>
      <c r="D20" s="19">
        <f>C20/C22</f>
        <v>0.13547574039067423</v>
      </c>
      <c r="E20" s="59"/>
      <c r="F20" s="9" t="s">
        <v>216</v>
      </c>
      <c r="G20" s="18">
        <v>1770</v>
      </c>
      <c r="H20" s="19">
        <f>G20/G21</f>
        <v>0.5772994129158513</v>
      </c>
      <c r="I20" s="59"/>
      <c r="J20" s="9" t="s">
        <v>818</v>
      </c>
      <c r="K20" s="18">
        <v>241</v>
      </c>
      <c r="L20" s="19">
        <f>K20/K21</f>
        <v>0.57244655581947745</v>
      </c>
      <c r="M20" s="60"/>
    </row>
    <row r="21" spans="1:13" ht="20.65" customHeight="1">
      <c r="A21" s="12"/>
      <c r="B21" s="9" t="s">
        <v>127</v>
      </c>
      <c r="C21" s="18">
        <v>494</v>
      </c>
      <c r="D21" s="19">
        <f>C21/C22</f>
        <v>0.15563957151858854</v>
      </c>
      <c r="E21" s="59"/>
      <c r="F21" s="9" t="s">
        <v>50</v>
      </c>
      <c r="G21" s="18">
        <f>SUM(G19:G20)</f>
        <v>3066</v>
      </c>
      <c r="H21" s="19">
        <f>SUM(H19:H20)</f>
        <v>1</v>
      </c>
      <c r="I21" s="59"/>
      <c r="J21" s="9" t="s">
        <v>50</v>
      </c>
      <c r="K21" s="18">
        <f>SUM(K19:K20)</f>
        <v>421</v>
      </c>
      <c r="L21" s="19">
        <f>SUM(L19:L20)</f>
        <v>1</v>
      </c>
      <c r="M21" s="60"/>
    </row>
    <row r="22" spans="1:13" ht="20.65" customHeight="1">
      <c r="A22" s="12"/>
      <c r="B22" s="9" t="s">
        <v>50</v>
      </c>
      <c r="C22" s="18">
        <f>SUM(C18:C21)</f>
        <v>3174</v>
      </c>
      <c r="D22" s="19">
        <f>SUM(D18:D21)</f>
        <v>0.99999999999999989</v>
      </c>
      <c r="E22" s="60"/>
      <c r="F22" s="65"/>
      <c r="G22" s="65"/>
      <c r="H22" s="65"/>
      <c r="I22" s="61"/>
      <c r="J22" s="63"/>
      <c r="K22" s="63"/>
      <c r="L22" s="63"/>
      <c r="M22" s="61"/>
    </row>
    <row r="23" spans="1:13" ht="20.65" customHeight="1">
      <c r="A23" s="49"/>
      <c r="B23" s="62"/>
      <c r="C23" s="63"/>
      <c r="D23" s="63"/>
      <c r="E23" s="61"/>
      <c r="F23" s="61"/>
      <c r="G23" s="61"/>
      <c r="H23" s="61"/>
      <c r="I23" s="64"/>
      <c r="J23" s="9" t="s">
        <v>542</v>
      </c>
      <c r="K23" s="9" t="s">
        <v>16</v>
      </c>
      <c r="L23" s="9" t="s">
        <v>17</v>
      </c>
      <c r="M23" s="60"/>
    </row>
    <row r="24" spans="1:13" ht="20.65" customHeight="1">
      <c r="A24" s="12"/>
      <c r="B24" s="9" t="s">
        <v>137</v>
      </c>
      <c r="C24" s="9" t="s">
        <v>16</v>
      </c>
      <c r="D24" s="9" t="s">
        <v>17</v>
      </c>
      <c r="E24" s="60"/>
      <c r="F24" s="61"/>
      <c r="G24" s="61"/>
      <c r="H24" s="61"/>
      <c r="I24" s="64"/>
      <c r="J24" s="9" t="s">
        <v>819</v>
      </c>
      <c r="K24" s="18">
        <v>1530</v>
      </c>
      <c r="L24" s="19">
        <f>K24/K26</f>
        <v>0.49275362318840582</v>
      </c>
      <c r="M24" s="60"/>
    </row>
    <row r="25" spans="1:13" ht="20.65" customHeight="1">
      <c r="A25" s="12"/>
      <c r="B25" s="9" t="s">
        <v>142</v>
      </c>
      <c r="C25" s="18">
        <v>1688</v>
      </c>
      <c r="D25" s="19">
        <f>C25/C27</f>
        <v>0.58226974818903066</v>
      </c>
      <c r="E25" s="60"/>
      <c r="F25" s="61"/>
      <c r="G25" s="61"/>
      <c r="H25" s="61"/>
      <c r="I25" s="64"/>
      <c r="J25" s="9" t="s">
        <v>820</v>
      </c>
      <c r="K25" s="18">
        <v>1575</v>
      </c>
      <c r="L25" s="19">
        <f>K25/K26</f>
        <v>0.50724637681159424</v>
      </c>
      <c r="M25" s="60"/>
    </row>
    <row r="26" spans="1:13" ht="20.65" customHeight="1">
      <c r="A26" s="12"/>
      <c r="B26" s="9" t="s">
        <v>148</v>
      </c>
      <c r="C26" s="18">
        <v>1211</v>
      </c>
      <c r="D26" s="19">
        <f>C26/C27</f>
        <v>0.41773025181096929</v>
      </c>
      <c r="E26" s="60"/>
      <c r="F26" s="61"/>
      <c r="G26" s="61"/>
      <c r="H26" s="61"/>
      <c r="I26" s="64"/>
      <c r="J26" s="9" t="s">
        <v>50</v>
      </c>
      <c r="K26" s="18">
        <f>SUM(K24:K25)</f>
        <v>3105</v>
      </c>
      <c r="L26" s="19">
        <f>SUM(L24:L25)</f>
        <v>1</v>
      </c>
      <c r="M26" s="60"/>
    </row>
    <row r="27" spans="1:13" ht="20.65" customHeight="1">
      <c r="A27" s="12"/>
      <c r="B27" s="9" t="s">
        <v>50</v>
      </c>
      <c r="C27" s="18">
        <f>SUM(C25:C26)</f>
        <v>2899</v>
      </c>
      <c r="D27" s="19">
        <f>SUM(D25:D26)</f>
        <v>1</v>
      </c>
      <c r="E27" s="60"/>
      <c r="F27" s="61"/>
      <c r="G27" s="61"/>
      <c r="H27" s="61"/>
      <c r="I27" s="61"/>
      <c r="J27" s="65"/>
      <c r="K27" s="65"/>
      <c r="L27" s="65"/>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395</v>
      </c>
      <c r="D30" s="19">
        <f>C30/C33</f>
        <v>0.12908496732026145</v>
      </c>
      <c r="E30" s="60"/>
      <c r="F30" s="61"/>
      <c r="G30" s="61"/>
      <c r="H30" s="61"/>
      <c r="I30" s="61"/>
      <c r="J30" s="61"/>
      <c r="K30" s="61"/>
      <c r="L30" s="61"/>
      <c r="M30" s="61"/>
    </row>
    <row r="31" spans="1:13" ht="20.65" customHeight="1">
      <c r="A31" s="12"/>
      <c r="B31" s="9" t="s">
        <v>169</v>
      </c>
      <c r="C31" s="18">
        <v>2424</v>
      </c>
      <c r="D31" s="19">
        <f>C31/C33</f>
        <v>0.792156862745098</v>
      </c>
      <c r="E31" s="60"/>
      <c r="F31" s="61"/>
      <c r="G31" s="61"/>
      <c r="H31" s="61"/>
      <c r="I31" s="61"/>
      <c r="J31" s="61"/>
      <c r="K31" s="61"/>
      <c r="L31" s="61"/>
      <c r="M31" s="61"/>
    </row>
    <row r="32" spans="1:13" ht="32.65" customHeight="1">
      <c r="A32" s="12"/>
      <c r="B32" s="9" t="s">
        <v>176</v>
      </c>
      <c r="C32" s="18">
        <v>241</v>
      </c>
      <c r="D32" s="19">
        <f>C32/C33</f>
        <v>7.8758169934640521E-2</v>
      </c>
      <c r="E32" s="60"/>
      <c r="F32" s="61"/>
      <c r="G32" s="61"/>
      <c r="H32" s="61"/>
      <c r="I32" s="61"/>
      <c r="J32" s="61"/>
      <c r="K32" s="61"/>
      <c r="L32" s="61"/>
      <c r="M32" s="61"/>
    </row>
    <row r="33" spans="1:13" ht="20.65" customHeight="1">
      <c r="A33" s="12"/>
      <c r="B33" s="9" t="s">
        <v>50</v>
      </c>
      <c r="C33" s="18">
        <f>SUM(C30:C32)</f>
        <v>3060</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359</v>
      </c>
      <c r="D36" s="19">
        <f>C36/C38</f>
        <v>0.15077698446031079</v>
      </c>
      <c r="E36" s="60"/>
      <c r="F36" s="61"/>
      <c r="G36" s="61"/>
      <c r="H36" s="61"/>
      <c r="I36" s="61"/>
      <c r="J36" s="61"/>
      <c r="K36" s="61"/>
      <c r="L36" s="61"/>
      <c r="M36" s="61"/>
    </row>
    <row r="37" spans="1:13" ht="20.65" customHeight="1">
      <c r="A37" s="12"/>
      <c r="B37" s="9" t="s">
        <v>199</v>
      </c>
      <c r="C37" s="18">
        <v>2022</v>
      </c>
      <c r="D37" s="19">
        <f>C37/C38</f>
        <v>0.84922301553968915</v>
      </c>
      <c r="E37" s="60"/>
      <c r="F37" s="61"/>
      <c r="G37" s="61"/>
      <c r="H37" s="61"/>
      <c r="I37" s="61"/>
      <c r="J37" s="61"/>
      <c r="K37" s="61"/>
      <c r="L37" s="61"/>
      <c r="M37" s="61"/>
    </row>
    <row r="38" spans="1:13" ht="20.65" customHeight="1">
      <c r="A38" s="12"/>
      <c r="B38" s="9" t="s">
        <v>50</v>
      </c>
      <c r="C38" s="18">
        <f>SUM(C36:C37)</f>
        <v>2381</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943</v>
      </c>
      <c r="D41" s="19">
        <f>C41/C44</f>
        <v>0.42902638762511375</v>
      </c>
      <c r="E41" s="60"/>
      <c r="F41" s="61"/>
      <c r="G41" s="61"/>
      <c r="H41" s="61"/>
      <c r="I41" s="61"/>
      <c r="J41" s="61"/>
      <c r="K41" s="61"/>
      <c r="L41" s="61"/>
      <c r="M41" s="61"/>
    </row>
    <row r="42" spans="1:13" ht="20.65" customHeight="1">
      <c r="A42" s="12"/>
      <c r="B42" s="9" t="s">
        <v>220</v>
      </c>
      <c r="C42" s="18">
        <v>548</v>
      </c>
      <c r="D42" s="19">
        <f>C42/C44</f>
        <v>0.24931756141947226</v>
      </c>
      <c r="E42" s="60"/>
      <c r="F42" s="61"/>
      <c r="G42" s="61"/>
      <c r="H42" s="61"/>
      <c r="I42" s="61"/>
      <c r="J42" s="61"/>
      <c r="K42" s="61"/>
      <c r="L42" s="61"/>
      <c r="M42" s="61"/>
    </row>
    <row r="43" spans="1:13" ht="32.65" customHeight="1">
      <c r="A43" s="12"/>
      <c r="B43" s="9" t="s">
        <v>224</v>
      </c>
      <c r="C43" s="18">
        <v>707</v>
      </c>
      <c r="D43" s="19">
        <f>C43/C44</f>
        <v>0.321656050955414</v>
      </c>
      <c r="E43" s="60"/>
      <c r="F43" s="61"/>
      <c r="G43" s="61"/>
      <c r="H43" s="61"/>
      <c r="I43" s="61"/>
      <c r="J43" s="61"/>
      <c r="K43" s="61"/>
      <c r="L43" s="61"/>
      <c r="M43" s="61"/>
    </row>
    <row r="44" spans="1:13" ht="20.65" customHeight="1">
      <c r="A44" s="12"/>
      <c r="B44" s="9" t="s">
        <v>50</v>
      </c>
      <c r="C44" s="18">
        <f>SUM(C41:C43)</f>
        <v>2198</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1235</v>
      </c>
      <c r="D47" s="19">
        <f>C47/C49</f>
        <v>0.5757575757575758</v>
      </c>
      <c r="E47" s="60"/>
      <c r="F47" s="61"/>
      <c r="G47" s="61"/>
      <c r="H47" s="61"/>
      <c r="I47" s="61"/>
      <c r="J47" s="61"/>
      <c r="K47" s="61"/>
      <c r="L47" s="61"/>
      <c r="M47" s="61"/>
    </row>
    <row r="48" spans="1:13" ht="32.65" customHeight="1">
      <c r="A48" s="12"/>
      <c r="B48" s="9" t="s">
        <v>241</v>
      </c>
      <c r="C48" s="18">
        <v>910</v>
      </c>
      <c r="D48" s="19">
        <f>C48/C49</f>
        <v>0.42424242424242425</v>
      </c>
      <c r="E48" s="60"/>
      <c r="F48" s="61"/>
      <c r="G48" s="61"/>
      <c r="H48" s="61"/>
      <c r="I48" s="61"/>
      <c r="J48" s="61"/>
      <c r="K48" s="61"/>
      <c r="L48" s="61"/>
      <c r="M48" s="61"/>
    </row>
    <row r="49" spans="1:13" ht="20.65" customHeight="1">
      <c r="A49" s="12"/>
      <c r="B49" s="9" t="s">
        <v>50</v>
      </c>
      <c r="C49" s="18">
        <f>SUM(C47:C48)</f>
        <v>2145</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1318</v>
      </c>
      <c r="D52" s="19">
        <f>C52/C54</f>
        <v>0.6161757830762038</v>
      </c>
      <c r="E52" s="60"/>
      <c r="F52" s="61"/>
      <c r="G52" s="61"/>
      <c r="H52" s="61"/>
      <c r="I52" s="61"/>
      <c r="J52" s="61"/>
      <c r="K52" s="61"/>
      <c r="L52" s="61"/>
      <c r="M52" s="61"/>
    </row>
    <row r="53" spans="1:13" ht="20.65" customHeight="1">
      <c r="A53" s="12"/>
      <c r="B53" s="9" t="s">
        <v>259</v>
      </c>
      <c r="C53" s="18">
        <v>821</v>
      </c>
      <c r="D53" s="19">
        <f>C53/C54</f>
        <v>0.38382421692379615</v>
      </c>
      <c r="E53" s="60"/>
      <c r="F53" s="61"/>
      <c r="G53" s="61"/>
      <c r="H53" s="61"/>
      <c r="I53" s="61"/>
      <c r="J53" s="61"/>
      <c r="K53" s="61"/>
      <c r="L53" s="61"/>
      <c r="M53" s="61"/>
    </row>
    <row r="54" spans="1:13" ht="20.65" customHeight="1">
      <c r="A54" s="12"/>
      <c r="B54" s="9" t="s">
        <v>50</v>
      </c>
      <c r="C54" s="18">
        <f>SUM(C52:C53)</f>
        <v>2139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963</v>
      </c>
      <c r="D57" s="19">
        <f>C57/C60</f>
        <v>0.44645340751043117</v>
      </c>
      <c r="E57" s="60"/>
      <c r="F57" s="61"/>
      <c r="G57" s="61"/>
      <c r="H57" s="61"/>
      <c r="I57" s="61"/>
      <c r="J57" s="61"/>
      <c r="K57" s="61"/>
      <c r="L57" s="61"/>
      <c r="M57" s="61"/>
    </row>
    <row r="58" spans="1:13" ht="20.65" customHeight="1">
      <c r="A58" s="12"/>
      <c r="B58" s="9" t="s">
        <v>274</v>
      </c>
      <c r="C58" s="18">
        <v>835</v>
      </c>
      <c r="D58" s="19">
        <f>C58/C60</f>
        <v>0.38711172925359294</v>
      </c>
      <c r="E58" s="60"/>
      <c r="F58" s="61"/>
      <c r="G58" s="61"/>
      <c r="H58" s="61"/>
      <c r="I58" s="61"/>
      <c r="J58" s="61"/>
      <c r="K58" s="61"/>
      <c r="L58" s="61"/>
      <c r="M58" s="61"/>
    </row>
    <row r="59" spans="1:13" ht="20.65" customHeight="1">
      <c r="A59" s="12"/>
      <c r="B59" s="9" t="s">
        <v>278</v>
      </c>
      <c r="C59" s="18">
        <v>359</v>
      </c>
      <c r="D59" s="19">
        <f>C59/C60</f>
        <v>0.16643486323597589</v>
      </c>
      <c r="E59" s="60"/>
      <c r="F59" s="61"/>
      <c r="G59" s="61"/>
      <c r="H59" s="61"/>
      <c r="I59" s="61"/>
      <c r="J59" s="61"/>
      <c r="K59" s="61"/>
      <c r="L59" s="61"/>
      <c r="M59" s="61"/>
    </row>
    <row r="60" spans="1:13" ht="20.65" customHeight="1">
      <c r="A60" s="12"/>
      <c r="B60" s="9" t="s">
        <v>50</v>
      </c>
      <c r="C60" s="18">
        <f>SUM(C57:C59)</f>
        <v>2157</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797</v>
      </c>
      <c r="D63" s="19">
        <f>C63/C65</f>
        <v>0.37225595516113963</v>
      </c>
      <c r="E63" s="60"/>
      <c r="F63" s="61"/>
      <c r="G63" s="61"/>
      <c r="H63" s="61"/>
      <c r="I63" s="61"/>
      <c r="J63" s="61"/>
      <c r="K63" s="61"/>
      <c r="L63" s="61"/>
      <c r="M63" s="61"/>
    </row>
    <row r="64" spans="1:13" ht="20.65" customHeight="1">
      <c r="A64" s="12"/>
      <c r="B64" s="9" t="s">
        <v>295</v>
      </c>
      <c r="C64" s="18">
        <v>1344</v>
      </c>
      <c r="D64" s="19">
        <f>C64/C65</f>
        <v>0.62774404483886037</v>
      </c>
      <c r="E64" s="60"/>
      <c r="F64" s="61"/>
      <c r="G64" s="61"/>
      <c r="H64" s="61"/>
      <c r="I64" s="61"/>
      <c r="J64" s="61"/>
      <c r="K64" s="61"/>
      <c r="L64" s="61"/>
      <c r="M64" s="61"/>
    </row>
    <row r="65" spans="1:13" ht="20.65" customHeight="1">
      <c r="A65" s="12"/>
      <c r="B65" s="9" t="s">
        <v>50</v>
      </c>
      <c r="C65" s="18">
        <f>SUM(C63:C64)</f>
        <v>2141</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680</v>
      </c>
      <c r="D68" s="19">
        <f>C68/C70</f>
        <v>0.26366808840635908</v>
      </c>
      <c r="E68" s="60"/>
      <c r="F68" s="61"/>
      <c r="G68" s="61"/>
      <c r="H68" s="61"/>
      <c r="I68" s="61"/>
      <c r="J68" s="61"/>
      <c r="K68" s="61"/>
      <c r="L68" s="61"/>
      <c r="M68" s="61"/>
    </row>
    <row r="69" spans="1:13" ht="20.65" customHeight="1">
      <c r="A69" s="12"/>
      <c r="B69" s="9" t="s">
        <v>309</v>
      </c>
      <c r="C69" s="18">
        <v>1899</v>
      </c>
      <c r="D69" s="19">
        <f>C69/C70</f>
        <v>0.73633191159364098</v>
      </c>
      <c r="E69" s="60"/>
      <c r="F69" s="61"/>
      <c r="G69" s="61"/>
      <c r="H69" s="61"/>
      <c r="I69" s="61"/>
      <c r="J69" s="61"/>
      <c r="K69" s="61"/>
      <c r="L69" s="61"/>
      <c r="M69" s="61"/>
    </row>
    <row r="70" spans="1:13" ht="20.65" customHeight="1">
      <c r="A70" s="12"/>
      <c r="B70" s="9" t="s">
        <v>50</v>
      </c>
      <c r="C70" s="18">
        <f>SUM(C68:C69)</f>
        <v>2579</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367</v>
      </c>
      <c r="D73" s="19">
        <f>C73/C76</f>
        <v>0.14148033924441017</v>
      </c>
      <c r="E73" s="60"/>
      <c r="F73" s="61"/>
      <c r="G73" s="61"/>
      <c r="H73" s="61"/>
      <c r="I73" s="61"/>
      <c r="J73" s="61"/>
      <c r="K73" s="61"/>
      <c r="L73" s="61"/>
      <c r="M73" s="61"/>
    </row>
    <row r="74" spans="1:13" ht="20.65" customHeight="1">
      <c r="A74" s="12"/>
      <c r="B74" s="9" t="s">
        <v>321</v>
      </c>
      <c r="C74" s="18">
        <v>382</v>
      </c>
      <c r="D74" s="19">
        <f>C74/C76</f>
        <v>0.14726291441788744</v>
      </c>
      <c r="E74" s="60"/>
      <c r="F74" s="61"/>
      <c r="G74" s="61"/>
      <c r="H74" s="61"/>
      <c r="I74" s="61"/>
      <c r="J74" s="61"/>
      <c r="K74" s="61"/>
      <c r="L74" s="61"/>
      <c r="M74" s="61"/>
    </row>
    <row r="75" spans="1:13" ht="20.65" customHeight="1">
      <c r="A75" s="12"/>
      <c r="B75" s="9" t="s">
        <v>323</v>
      </c>
      <c r="C75" s="18">
        <v>1845</v>
      </c>
      <c r="D75" s="19">
        <f>C75/C76</f>
        <v>0.71125674633770242</v>
      </c>
      <c r="E75" s="60"/>
      <c r="F75" s="61"/>
      <c r="G75" s="61"/>
      <c r="H75" s="61"/>
      <c r="I75" s="61"/>
      <c r="J75" s="61"/>
      <c r="K75" s="61"/>
      <c r="L75" s="61"/>
      <c r="M75" s="61"/>
    </row>
    <row r="76" spans="1:13" ht="20.65" customHeight="1">
      <c r="A76" s="12"/>
      <c r="B76" s="9" t="s">
        <v>50</v>
      </c>
      <c r="C76" s="18">
        <f>SUM(C73:C75)</f>
        <v>2594</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672</v>
      </c>
      <c r="D79" s="19">
        <f>C79/C82</f>
        <v>0.25377643504531722</v>
      </c>
      <c r="E79" s="60"/>
      <c r="F79" s="61"/>
      <c r="G79" s="61"/>
      <c r="H79" s="61"/>
      <c r="I79" s="61"/>
      <c r="J79" s="61"/>
      <c r="K79" s="61"/>
      <c r="L79" s="61"/>
      <c r="M79" s="61"/>
    </row>
    <row r="80" spans="1:13" ht="20.65" customHeight="1">
      <c r="A80" s="12"/>
      <c r="B80" s="9" t="s">
        <v>332</v>
      </c>
      <c r="C80" s="18">
        <v>239</v>
      </c>
      <c r="D80" s="19">
        <f>C80/C82</f>
        <v>9.0256797583081569E-2</v>
      </c>
      <c r="E80" s="60"/>
      <c r="F80" s="61"/>
      <c r="G80" s="61"/>
      <c r="H80" s="61"/>
      <c r="I80" s="61"/>
      <c r="J80" s="61"/>
      <c r="K80" s="61"/>
      <c r="L80" s="61"/>
      <c r="M80" s="61"/>
    </row>
    <row r="81" spans="1:13" ht="20.65" customHeight="1">
      <c r="A81" s="12"/>
      <c r="B81" s="9" t="s">
        <v>333</v>
      </c>
      <c r="C81" s="18">
        <v>1737</v>
      </c>
      <c r="D81" s="19">
        <f>C81/C82</f>
        <v>0.6559667673716012</v>
      </c>
      <c r="E81" s="60"/>
      <c r="F81" s="61"/>
      <c r="G81" s="61"/>
      <c r="H81" s="61"/>
      <c r="I81" s="61"/>
      <c r="J81" s="61"/>
      <c r="K81" s="61"/>
      <c r="L81" s="61"/>
      <c r="M81" s="61"/>
    </row>
    <row r="82" spans="1:13" ht="20.65" customHeight="1">
      <c r="A82" s="12"/>
      <c r="B82" s="9" t="s">
        <v>50</v>
      </c>
      <c r="C82" s="18">
        <f>SUM(C79:C81)</f>
        <v>2648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254</v>
      </c>
      <c r="D85" s="19">
        <f>C85/C89</f>
        <v>9.9568796550372402E-2</v>
      </c>
      <c r="E85" s="60"/>
      <c r="F85" s="61"/>
      <c r="G85" s="61"/>
      <c r="H85" s="61"/>
      <c r="I85" s="61"/>
      <c r="J85" s="61"/>
      <c r="K85" s="61"/>
      <c r="L85" s="61"/>
      <c r="M85" s="61"/>
    </row>
    <row r="86" spans="1:13" ht="20.65" customHeight="1">
      <c r="A86" s="12"/>
      <c r="B86" s="9" t="s">
        <v>342</v>
      </c>
      <c r="C86" s="18">
        <v>683</v>
      </c>
      <c r="D86" s="19">
        <f>C86/C89</f>
        <v>0.26773814190513523</v>
      </c>
      <c r="E86" s="60"/>
      <c r="F86" s="61"/>
      <c r="G86" s="61"/>
      <c r="H86" s="61"/>
      <c r="I86" s="61"/>
      <c r="J86" s="61"/>
      <c r="K86" s="61"/>
      <c r="L86" s="61"/>
      <c r="M86" s="61"/>
    </row>
    <row r="87" spans="1:13" ht="20.65" customHeight="1">
      <c r="A87" s="12"/>
      <c r="B87" s="9" t="s">
        <v>344</v>
      </c>
      <c r="C87" s="18">
        <v>579</v>
      </c>
      <c r="D87" s="19">
        <f>C87/C89</f>
        <v>0.22696981575852607</v>
      </c>
      <c r="E87" s="60"/>
      <c r="F87" s="61"/>
      <c r="G87" s="61"/>
      <c r="H87" s="61"/>
      <c r="I87" s="61"/>
      <c r="J87" s="61"/>
      <c r="K87" s="61"/>
      <c r="L87" s="61"/>
      <c r="M87" s="61"/>
    </row>
    <row r="88" spans="1:13" ht="20.65" customHeight="1">
      <c r="A88" s="12"/>
      <c r="B88" s="9" t="s">
        <v>346</v>
      </c>
      <c r="C88" s="18">
        <v>1035</v>
      </c>
      <c r="D88" s="19">
        <f>C88/C89</f>
        <v>0.4057232457859663</v>
      </c>
      <c r="E88" s="60"/>
      <c r="F88" s="61"/>
      <c r="G88" s="61"/>
      <c r="H88" s="61"/>
      <c r="I88" s="61"/>
      <c r="J88" s="61"/>
      <c r="K88" s="61"/>
      <c r="L88" s="61"/>
      <c r="M88" s="61"/>
    </row>
    <row r="89" spans="1:13" ht="20.65" customHeight="1">
      <c r="A89" s="12"/>
      <c r="B89" s="9" t="s">
        <v>50</v>
      </c>
      <c r="C89" s="18">
        <f>SUM(C85:C88)</f>
        <v>2551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1577</v>
      </c>
      <c r="D92" s="19">
        <f>C92/C94</f>
        <v>0.68062149331031507</v>
      </c>
      <c r="E92" s="60"/>
      <c r="F92" s="61"/>
      <c r="G92" s="61"/>
      <c r="H92" s="61"/>
      <c r="I92" s="61"/>
      <c r="J92" s="61"/>
      <c r="K92" s="61"/>
      <c r="L92" s="61"/>
      <c r="M92" s="61"/>
    </row>
    <row r="93" spans="1:13" ht="20.65" customHeight="1">
      <c r="A93" s="12"/>
      <c r="B93" s="9" t="s">
        <v>355</v>
      </c>
      <c r="C93" s="18">
        <v>740</v>
      </c>
      <c r="D93" s="19">
        <f>C93/C94</f>
        <v>0.31937850668968493</v>
      </c>
      <c r="E93" s="60"/>
      <c r="F93" s="61"/>
      <c r="G93" s="61"/>
      <c r="H93" s="61"/>
      <c r="I93" s="61"/>
      <c r="J93" s="61"/>
      <c r="K93" s="61"/>
      <c r="L93" s="61"/>
      <c r="M93" s="61"/>
    </row>
    <row r="94" spans="1:13" ht="20.65" customHeight="1">
      <c r="A94" s="12"/>
      <c r="B94" s="9" t="s">
        <v>50</v>
      </c>
      <c r="C94" s="18">
        <f>SUM(C92:C93)</f>
        <v>2317</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1654</v>
      </c>
      <c r="D97" s="19">
        <f>C97/C99</f>
        <v>0.73121131741821399</v>
      </c>
      <c r="E97" s="60"/>
      <c r="F97" s="61"/>
      <c r="G97" s="61"/>
      <c r="H97" s="61"/>
      <c r="I97" s="61"/>
      <c r="J97" s="61"/>
      <c r="K97" s="61"/>
      <c r="L97" s="61"/>
      <c r="M97" s="61"/>
    </row>
    <row r="98" spans="1:13" ht="20.65" customHeight="1">
      <c r="A98" s="12"/>
      <c r="B98" s="9" t="s">
        <v>364</v>
      </c>
      <c r="C98" s="18">
        <v>608</v>
      </c>
      <c r="D98" s="19">
        <f>C98/C99</f>
        <v>0.26878868258178601</v>
      </c>
      <c r="E98" s="60"/>
      <c r="F98" s="61"/>
      <c r="G98" s="61"/>
      <c r="H98" s="61"/>
      <c r="I98" s="61"/>
      <c r="J98" s="61"/>
      <c r="K98" s="61"/>
      <c r="L98" s="61"/>
      <c r="M98" s="61"/>
    </row>
    <row r="99" spans="1:13" ht="20.65" customHeight="1">
      <c r="A99" s="12"/>
      <c r="B99" s="9" t="s">
        <v>50</v>
      </c>
      <c r="C99" s="18">
        <f>SUM(C97:C98)</f>
        <v>2262</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7"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18</v>
      </c>
      <c r="G3" s="9" t="s">
        <v>16</v>
      </c>
      <c r="H3" s="9" t="s">
        <v>17</v>
      </c>
      <c r="I3" s="56"/>
      <c r="J3" s="9" t="s">
        <v>539</v>
      </c>
      <c r="K3" s="9" t="s">
        <v>16</v>
      </c>
      <c r="L3" s="9" t="s">
        <v>17</v>
      </c>
      <c r="M3" s="56"/>
      <c r="N3" s="9" t="s">
        <v>312</v>
      </c>
      <c r="O3" s="9" t="s">
        <v>16</v>
      </c>
      <c r="P3" s="9" t="s">
        <v>17</v>
      </c>
      <c r="Q3" s="57"/>
    </row>
    <row r="4" spans="1:17" ht="20.65" customHeight="1">
      <c r="A4" s="12"/>
      <c r="B4" s="9" t="s">
        <v>27</v>
      </c>
      <c r="C4" s="18">
        <v>2774</v>
      </c>
      <c r="D4" s="19">
        <f>C4/C9</f>
        <v>0.17486132123045889</v>
      </c>
      <c r="E4" s="59"/>
      <c r="F4" s="9" t="s">
        <v>28</v>
      </c>
      <c r="G4" s="18">
        <v>631</v>
      </c>
      <c r="H4" s="19">
        <f>G4/G9</f>
        <v>4.0363333973005823E-2</v>
      </c>
      <c r="I4" s="59"/>
      <c r="J4" s="9" t="s">
        <v>822</v>
      </c>
      <c r="K4" s="18">
        <v>638</v>
      </c>
      <c r="L4" s="19">
        <f>K4/K7</f>
        <v>0.17522658610271905</v>
      </c>
      <c r="M4" s="59"/>
      <c r="N4" s="9" t="s">
        <v>316</v>
      </c>
      <c r="O4" s="18">
        <v>6817</v>
      </c>
      <c r="P4" s="19">
        <f>O4/O6</f>
        <v>0.4920245398773006</v>
      </c>
      <c r="Q4" s="60"/>
    </row>
    <row r="5" spans="1:17" ht="20.65" customHeight="1">
      <c r="A5" s="12"/>
      <c r="B5" s="9" t="s">
        <v>37</v>
      </c>
      <c r="C5" s="18">
        <v>1785</v>
      </c>
      <c r="D5" s="19">
        <f>C5/C9</f>
        <v>0.11251891074130106</v>
      </c>
      <c r="E5" s="59"/>
      <c r="F5" s="9" t="s">
        <v>38</v>
      </c>
      <c r="G5" s="18">
        <v>4476</v>
      </c>
      <c r="H5" s="19">
        <f>G5/G9</f>
        <v>0.28631740548838996</v>
      </c>
      <c r="I5" s="59"/>
      <c r="J5" s="9" t="s">
        <v>823</v>
      </c>
      <c r="K5" s="18">
        <v>700</v>
      </c>
      <c r="L5" s="19">
        <f>K5/K7</f>
        <v>0.19225487503433122</v>
      </c>
      <c r="M5" s="59"/>
      <c r="N5" s="9" t="s">
        <v>320</v>
      </c>
      <c r="O5" s="18">
        <v>7038</v>
      </c>
      <c r="P5" s="19">
        <f>O5/O6</f>
        <v>0.50797546012269934</v>
      </c>
      <c r="Q5" s="60"/>
    </row>
    <row r="6" spans="1:17" ht="20.65" customHeight="1">
      <c r="A6" s="12"/>
      <c r="B6" s="9" t="s">
        <v>47</v>
      </c>
      <c r="C6" s="18">
        <v>239</v>
      </c>
      <c r="D6" s="19">
        <f>C6/C9</f>
        <v>1.5065557236510338E-2</v>
      </c>
      <c r="E6" s="59"/>
      <c r="F6" s="9" t="s">
        <v>48</v>
      </c>
      <c r="G6" s="18">
        <v>933</v>
      </c>
      <c r="H6" s="19">
        <f>G6/G9</f>
        <v>5.9681443101132221E-2</v>
      </c>
      <c r="I6" s="59"/>
      <c r="J6" s="9" t="s">
        <v>824</v>
      </c>
      <c r="K6" s="18">
        <v>2303</v>
      </c>
      <c r="L6" s="19">
        <f>K6/K7</f>
        <v>0.63251853886294973</v>
      </c>
      <c r="M6" s="59"/>
      <c r="N6" s="9" t="s">
        <v>50</v>
      </c>
      <c r="O6" s="18">
        <f>SUM(O4:O5)</f>
        <v>13855</v>
      </c>
      <c r="P6" s="19">
        <f>SUM(P4:P5)</f>
        <v>1</v>
      </c>
      <c r="Q6" s="60"/>
    </row>
    <row r="7" spans="1:17" ht="20.65" customHeight="1">
      <c r="A7" s="12"/>
      <c r="B7" s="9" t="s">
        <v>52</v>
      </c>
      <c r="C7" s="18">
        <v>10956</v>
      </c>
      <c r="D7" s="19">
        <f>C7/C9</f>
        <v>0.69062027231467471</v>
      </c>
      <c r="E7" s="59"/>
      <c r="F7" s="9" t="s">
        <v>53</v>
      </c>
      <c r="G7" s="18">
        <v>3679</v>
      </c>
      <c r="H7" s="19">
        <f>G7/G9</f>
        <v>0.23533550821979146</v>
      </c>
      <c r="I7" s="59"/>
      <c r="J7" s="9" t="s">
        <v>50</v>
      </c>
      <c r="K7" s="18">
        <f>SUM(K4:K6)</f>
        <v>3641</v>
      </c>
      <c r="L7" s="19">
        <f>SUM(L4:L6)</f>
        <v>1</v>
      </c>
      <c r="M7" s="60"/>
      <c r="N7" s="63"/>
      <c r="O7" s="63"/>
      <c r="P7" s="63"/>
      <c r="Q7" s="61"/>
    </row>
    <row r="8" spans="1:17" ht="32.65" customHeight="1">
      <c r="A8" s="12"/>
      <c r="B8" s="9" t="s">
        <v>55</v>
      </c>
      <c r="C8" s="18">
        <v>110</v>
      </c>
      <c r="D8" s="19">
        <f>C8/C9</f>
        <v>6.9339384770549673E-3</v>
      </c>
      <c r="E8" s="59"/>
      <c r="F8" s="9" t="s">
        <v>56</v>
      </c>
      <c r="G8" s="18">
        <v>5914</v>
      </c>
      <c r="H8" s="19">
        <f>G8/G9</f>
        <v>0.37830230921768054</v>
      </c>
      <c r="I8" s="60"/>
      <c r="J8" s="63"/>
      <c r="K8" s="63"/>
      <c r="L8" s="63"/>
      <c r="M8" s="64"/>
      <c r="N8" s="9" t="s">
        <v>324</v>
      </c>
      <c r="O8" s="9" t="s">
        <v>16</v>
      </c>
      <c r="P8" s="9" t="s">
        <v>17</v>
      </c>
      <c r="Q8" s="60"/>
    </row>
    <row r="9" spans="1:17" ht="32.65" customHeight="1">
      <c r="A9" s="12"/>
      <c r="B9" s="9" t="s">
        <v>50</v>
      </c>
      <c r="C9" s="18">
        <f>SUM(C4:C8)</f>
        <v>15864</v>
      </c>
      <c r="D9" s="19">
        <f>SUM(D4:D8)</f>
        <v>0.99999999999999989</v>
      </c>
      <c r="E9" s="59"/>
      <c r="F9" s="9" t="s">
        <v>50</v>
      </c>
      <c r="G9" s="18">
        <f>SUM(G4:G8)</f>
        <v>15633</v>
      </c>
      <c r="H9" s="19">
        <f>SUM(H4:H8)</f>
        <v>1</v>
      </c>
      <c r="I9" s="59"/>
      <c r="J9" s="9" t="s">
        <v>567</v>
      </c>
      <c r="K9" s="9" t="s">
        <v>16</v>
      </c>
      <c r="L9" s="9" t="s">
        <v>17</v>
      </c>
      <c r="M9" s="59"/>
      <c r="N9" s="9" t="s">
        <v>326</v>
      </c>
      <c r="O9" s="18">
        <v>4003</v>
      </c>
      <c r="P9" s="19">
        <f>O9/O11</f>
        <v>0.39349257839378748</v>
      </c>
      <c r="Q9" s="60"/>
    </row>
    <row r="10" spans="1:17" ht="20.65" customHeight="1">
      <c r="A10" s="49"/>
      <c r="B10" s="62"/>
      <c r="C10" s="63"/>
      <c r="D10" s="63"/>
      <c r="E10" s="61"/>
      <c r="F10" s="63"/>
      <c r="G10" s="63"/>
      <c r="H10" s="63"/>
      <c r="I10" s="64"/>
      <c r="J10" s="9" t="s">
        <v>825</v>
      </c>
      <c r="K10" s="18">
        <v>1452</v>
      </c>
      <c r="L10" s="19">
        <f>K10/K13</f>
        <v>0.30294179011057792</v>
      </c>
      <c r="M10" s="59"/>
      <c r="N10" s="9" t="s">
        <v>329</v>
      </c>
      <c r="O10" s="18">
        <v>6170</v>
      </c>
      <c r="P10" s="19">
        <f>O10/O11</f>
        <v>0.60650742160621252</v>
      </c>
      <c r="Q10" s="60"/>
    </row>
    <row r="11" spans="1:17" ht="20.65" customHeight="1">
      <c r="A11" s="12"/>
      <c r="B11" s="9" t="s">
        <v>75</v>
      </c>
      <c r="C11" s="9" t="s">
        <v>16</v>
      </c>
      <c r="D11" s="9" t="s">
        <v>17</v>
      </c>
      <c r="E11" s="59"/>
      <c r="F11" s="9" t="s">
        <v>405</v>
      </c>
      <c r="G11" s="9" t="s">
        <v>16</v>
      </c>
      <c r="H11" s="9" t="s">
        <v>17</v>
      </c>
      <c r="I11" s="59"/>
      <c r="J11" s="9" t="s">
        <v>826</v>
      </c>
      <c r="K11" s="18">
        <v>1342</v>
      </c>
      <c r="L11" s="19">
        <f>K11/K13</f>
        <v>0.27999165449614022</v>
      </c>
      <c r="M11" s="59"/>
      <c r="N11" s="9" t="s">
        <v>50</v>
      </c>
      <c r="O11" s="18">
        <f>SUM(O9:O10)</f>
        <v>10173</v>
      </c>
      <c r="P11" s="19">
        <f>SUM(P9:P10)</f>
        <v>1</v>
      </c>
      <c r="Q11" s="60"/>
    </row>
    <row r="12" spans="1:17" ht="20.65" customHeight="1">
      <c r="A12" s="12"/>
      <c r="B12" s="9" t="s">
        <v>81</v>
      </c>
      <c r="C12" s="18">
        <v>3792</v>
      </c>
      <c r="D12" s="19">
        <f>C12/C15</f>
        <v>0.25463336019339244</v>
      </c>
      <c r="E12" s="59"/>
      <c r="F12" s="9" t="s">
        <v>407</v>
      </c>
      <c r="G12" s="18">
        <v>1508</v>
      </c>
      <c r="H12" s="19">
        <f>G12/G14</f>
        <v>0.47481108312342568</v>
      </c>
      <c r="I12" s="59"/>
      <c r="J12" s="9" t="s">
        <v>827</v>
      </c>
      <c r="K12" s="18">
        <v>1999</v>
      </c>
      <c r="L12" s="19">
        <f>K12/K13</f>
        <v>0.41706655539328186</v>
      </c>
      <c r="M12" s="60"/>
      <c r="N12" s="63"/>
      <c r="O12" s="63"/>
      <c r="P12" s="63"/>
      <c r="Q12" s="61"/>
    </row>
    <row r="13" spans="1:17" ht="32.65" customHeight="1">
      <c r="A13" s="12"/>
      <c r="B13" s="9" t="s">
        <v>85</v>
      </c>
      <c r="C13" s="18">
        <v>9056</v>
      </c>
      <c r="D13" s="19">
        <f>C13/C15</f>
        <v>0.60811173784582329</v>
      </c>
      <c r="E13" s="59"/>
      <c r="F13" s="9" t="s">
        <v>408</v>
      </c>
      <c r="G13" s="18">
        <v>1668</v>
      </c>
      <c r="H13" s="19">
        <f>G13/G14</f>
        <v>0.52518891687657432</v>
      </c>
      <c r="I13" s="59"/>
      <c r="J13" s="9" t="s">
        <v>50</v>
      </c>
      <c r="K13" s="18">
        <f>SUM(K10:K12)</f>
        <v>4793</v>
      </c>
      <c r="L13" s="19">
        <f>SUM(L10:L12)</f>
        <v>1</v>
      </c>
      <c r="M13" s="59"/>
      <c r="N13" s="9" t="s">
        <v>334</v>
      </c>
      <c r="O13" s="9" t="s">
        <v>16</v>
      </c>
      <c r="P13" s="9" t="s">
        <v>17</v>
      </c>
      <c r="Q13" s="60"/>
    </row>
    <row r="14" spans="1:17" ht="20.65" customHeight="1">
      <c r="A14" s="12"/>
      <c r="B14" s="9" t="s">
        <v>90</v>
      </c>
      <c r="C14" s="18">
        <v>2044</v>
      </c>
      <c r="D14" s="19">
        <f>C14/C15</f>
        <v>0.13725490196078433</v>
      </c>
      <c r="E14" s="59"/>
      <c r="F14" s="9" t="s">
        <v>50</v>
      </c>
      <c r="G14" s="18">
        <f>SUM(G12:G13)</f>
        <v>3176</v>
      </c>
      <c r="H14" s="19">
        <f>SUM(H12:H13)</f>
        <v>1</v>
      </c>
      <c r="I14" s="60"/>
      <c r="J14" s="63"/>
      <c r="K14" s="63"/>
      <c r="L14" s="63"/>
      <c r="M14" s="64"/>
      <c r="N14" s="9" t="s">
        <v>321</v>
      </c>
      <c r="O14" s="18">
        <v>4751</v>
      </c>
      <c r="P14" s="19">
        <f>O14/O16</f>
        <v>0.40746140651801027</v>
      </c>
      <c r="Q14" s="60"/>
    </row>
    <row r="15" spans="1:17" ht="20.65" customHeight="1">
      <c r="A15" s="12"/>
      <c r="B15" s="9" t="s">
        <v>50</v>
      </c>
      <c r="C15" s="18">
        <f>SUM(C12:C14)</f>
        <v>14892</v>
      </c>
      <c r="D15" s="19">
        <f>SUM(D12:D14)</f>
        <v>1</v>
      </c>
      <c r="E15" s="60"/>
      <c r="F15" s="63"/>
      <c r="G15" s="63"/>
      <c r="H15" s="63"/>
      <c r="I15" s="64"/>
      <c r="J15" s="9" t="s">
        <v>542</v>
      </c>
      <c r="K15" s="9" t="s">
        <v>16</v>
      </c>
      <c r="L15" s="9" t="s">
        <v>17</v>
      </c>
      <c r="M15" s="59"/>
      <c r="N15" s="9" t="s">
        <v>337</v>
      </c>
      <c r="O15" s="18">
        <v>6909</v>
      </c>
      <c r="P15" s="19">
        <f>O15/O16</f>
        <v>0.59253859348198967</v>
      </c>
      <c r="Q15" s="60"/>
    </row>
    <row r="16" spans="1:17" ht="20.65" customHeight="1">
      <c r="A16" s="49"/>
      <c r="B16" s="62"/>
      <c r="C16" s="63"/>
      <c r="D16" s="63"/>
      <c r="E16" s="64"/>
      <c r="F16" s="9" t="s">
        <v>19</v>
      </c>
      <c r="G16" s="9" t="s">
        <v>16</v>
      </c>
      <c r="H16" s="9" t="s">
        <v>17</v>
      </c>
      <c r="I16" s="59"/>
      <c r="J16" s="9" t="s">
        <v>828</v>
      </c>
      <c r="K16" s="18">
        <v>1051</v>
      </c>
      <c r="L16" s="19">
        <f>K16/K19</f>
        <v>6.6455896300980088E-2</v>
      </c>
      <c r="M16" s="59"/>
      <c r="N16" s="9" t="s">
        <v>50</v>
      </c>
      <c r="O16" s="18">
        <f>SUM(O14:O15)</f>
        <v>11660</v>
      </c>
      <c r="P16" s="19">
        <f>SUM(P14:P15)</f>
        <v>1</v>
      </c>
      <c r="Q16" s="60"/>
    </row>
    <row r="17" spans="1:17" ht="20.65" customHeight="1">
      <c r="A17" s="12"/>
      <c r="B17" s="9" t="s">
        <v>108</v>
      </c>
      <c r="C17" s="9" t="s">
        <v>16</v>
      </c>
      <c r="D17" s="9" t="s">
        <v>17</v>
      </c>
      <c r="E17" s="59"/>
      <c r="F17" s="9" t="s">
        <v>29</v>
      </c>
      <c r="G17" s="18">
        <v>6317</v>
      </c>
      <c r="H17" s="19">
        <f>G17/G21</f>
        <v>0.4961904013824523</v>
      </c>
      <c r="I17" s="59"/>
      <c r="J17" s="9" t="s">
        <v>829</v>
      </c>
      <c r="K17" s="18">
        <v>3919</v>
      </c>
      <c r="L17" s="19">
        <f>K17/K19</f>
        <v>0.24780271893771735</v>
      </c>
      <c r="M17" s="60"/>
      <c r="N17" s="65"/>
      <c r="O17" s="65"/>
      <c r="P17" s="65"/>
      <c r="Q17" s="61"/>
    </row>
    <row r="18" spans="1:17" ht="20.65" customHeight="1">
      <c r="A18" s="12"/>
      <c r="B18" s="9" t="s">
        <v>111</v>
      </c>
      <c r="C18" s="18">
        <v>2452</v>
      </c>
      <c r="D18" s="19">
        <f>C18/C22</f>
        <v>0.16444235799074508</v>
      </c>
      <c r="E18" s="59"/>
      <c r="F18" s="9" t="s">
        <v>39</v>
      </c>
      <c r="G18" s="18">
        <v>717</v>
      </c>
      <c r="H18" s="19">
        <f>G18/G21</f>
        <v>5.6319220799622968E-2</v>
      </c>
      <c r="I18" s="59"/>
      <c r="J18" s="9" t="s">
        <v>830</v>
      </c>
      <c r="K18" s="18">
        <v>10845</v>
      </c>
      <c r="L18" s="19">
        <f>K18/K19</f>
        <v>0.68574138476130253</v>
      </c>
      <c r="M18" s="60"/>
      <c r="N18" s="61"/>
      <c r="O18" s="61"/>
      <c r="P18" s="61"/>
      <c r="Q18" s="61"/>
    </row>
    <row r="19" spans="1:17" ht="20.65" customHeight="1">
      <c r="A19" s="12"/>
      <c r="B19" s="9" t="s">
        <v>114</v>
      </c>
      <c r="C19" s="18">
        <v>7290</v>
      </c>
      <c r="D19" s="19">
        <f>C19/C22</f>
        <v>0.48890081148145664</v>
      </c>
      <c r="E19" s="59"/>
      <c r="F19" s="9" t="s">
        <v>49</v>
      </c>
      <c r="G19" s="18">
        <v>3575</v>
      </c>
      <c r="H19" s="19">
        <f>G19/G21</f>
        <v>0.28081061974707405</v>
      </c>
      <c r="I19" s="59"/>
      <c r="J19" s="9" t="s">
        <v>50</v>
      </c>
      <c r="K19" s="18">
        <f>SUM(K16:K18)</f>
        <v>15815</v>
      </c>
      <c r="L19" s="19">
        <f>SUM(L16:L18)</f>
        <v>1</v>
      </c>
      <c r="M19" s="60"/>
      <c r="N19" s="61"/>
      <c r="O19" s="61"/>
      <c r="P19" s="61"/>
      <c r="Q19" s="61"/>
    </row>
    <row r="20" spans="1:17" ht="20.65" customHeight="1">
      <c r="A20" s="12"/>
      <c r="B20" s="9" t="s">
        <v>120</v>
      </c>
      <c r="C20" s="18">
        <v>2544</v>
      </c>
      <c r="D20" s="19">
        <f>C20/C22</f>
        <v>0.17061229964455771</v>
      </c>
      <c r="E20" s="59"/>
      <c r="F20" s="9" t="s">
        <v>54</v>
      </c>
      <c r="G20" s="18">
        <v>2122</v>
      </c>
      <c r="H20" s="19">
        <f>G20/G21</f>
        <v>0.16667975807085067</v>
      </c>
      <c r="I20" s="60"/>
      <c r="J20" s="63"/>
      <c r="K20" s="63"/>
      <c r="L20" s="63"/>
      <c r="M20" s="61"/>
      <c r="N20" s="61"/>
      <c r="O20" s="61"/>
      <c r="P20" s="61"/>
      <c r="Q20" s="61"/>
    </row>
    <row r="21" spans="1:17" ht="20.65" customHeight="1">
      <c r="A21" s="12"/>
      <c r="B21" s="9" t="s">
        <v>127</v>
      </c>
      <c r="C21" s="18">
        <v>2625</v>
      </c>
      <c r="D21" s="19">
        <f>C21/C22</f>
        <v>0.17604453088324057</v>
      </c>
      <c r="E21" s="59"/>
      <c r="F21" s="9" t="s">
        <v>50</v>
      </c>
      <c r="G21" s="18">
        <f>SUM(G17:G20)</f>
        <v>12731</v>
      </c>
      <c r="H21" s="19">
        <f>SUM(H17:H20)</f>
        <v>0.99999999999999989</v>
      </c>
      <c r="I21" s="59"/>
      <c r="J21" s="9" t="s">
        <v>514</v>
      </c>
      <c r="K21" s="9" t="s">
        <v>16</v>
      </c>
      <c r="L21" s="9" t="s">
        <v>17</v>
      </c>
      <c r="M21" s="60"/>
      <c r="N21" s="61"/>
      <c r="O21" s="61"/>
      <c r="P21" s="61"/>
      <c r="Q21" s="61"/>
    </row>
    <row r="22" spans="1:17" ht="20.65" customHeight="1">
      <c r="A22" s="12"/>
      <c r="B22" s="9" t="s">
        <v>50</v>
      </c>
      <c r="C22" s="18">
        <f>SUM(C18:C21)</f>
        <v>14911</v>
      </c>
      <c r="D22" s="19">
        <f>SUM(D18:D21)</f>
        <v>1</v>
      </c>
      <c r="E22" s="60"/>
      <c r="F22" s="63"/>
      <c r="G22" s="63"/>
      <c r="H22" s="63"/>
      <c r="I22" s="64"/>
      <c r="J22" s="9" t="s">
        <v>831</v>
      </c>
      <c r="K22" s="18">
        <v>12138</v>
      </c>
      <c r="L22" s="19">
        <f>K22/K24</f>
        <v>0.78294523640585689</v>
      </c>
      <c r="M22" s="60"/>
      <c r="N22" s="61"/>
      <c r="O22" s="61"/>
      <c r="P22" s="61"/>
      <c r="Q22" s="61"/>
    </row>
    <row r="23" spans="1:17" ht="20.65" customHeight="1">
      <c r="A23" s="49"/>
      <c r="B23" s="62"/>
      <c r="C23" s="63"/>
      <c r="D23" s="63"/>
      <c r="E23" s="64"/>
      <c r="F23" s="9" t="s">
        <v>204</v>
      </c>
      <c r="G23" s="9" t="s">
        <v>16</v>
      </c>
      <c r="H23" s="9" t="s">
        <v>17</v>
      </c>
      <c r="I23" s="59"/>
      <c r="J23" s="9" t="s">
        <v>832</v>
      </c>
      <c r="K23" s="18">
        <v>3365</v>
      </c>
      <c r="L23" s="19">
        <f>K23/K24</f>
        <v>0.21705476359414308</v>
      </c>
      <c r="M23" s="60"/>
      <c r="N23" s="61"/>
      <c r="O23" s="61"/>
      <c r="P23" s="61"/>
      <c r="Q23" s="61"/>
    </row>
    <row r="24" spans="1:17" ht="20.65" customHeight="1">
      <c r="A24" s="12"/>
      <c r="B24" s="9" t="s">
        <v>137</v>
      </c>
      <c r="C24" s="9" t="s">
        <v>16</v>
      </c>
      <c r="D24" s="9" t="s">
        <v>17</v>
      </c>
      <c r="E24" s="59"/>
      <c r="F24" s="9" t="s">
        <v>209</v>
      </c>
      <c r="G24" s="18">
        <v>6215</v>
      </c>
      <c r="H24" s="19">
        <f>G24/G26</f>
        <v>0.40942028985507245</v>
      </c>
      <c r="I24" s="59"/>
      <c r="J24" s="9" t="s">
        <v>50</v>
      </c>
      <c r="K24" s="18">
        <f>SUM(K22:K23)</f>
        <v>15503</v>
      </c>
      <c r="L24" s="19">
        <f>SUM(L22:L23)</f>
        <v>1</v>
      </c>
      <c r="M24" s="60"/>
      <c r="N24" s="61"/>
      <c r="O24" s="61"/>
      <c r="P24" s="61"/>
      <c r="Q24" s="61"/>
    </row>
    <row r="25" spans="1:17" ht="32.65" customHeight="1">
      <c r="A25" s="12"/>
      <c r="B25" s="9" t="s">
        <v>142</v>
      </c>
      <c r="C25" s="18">
        <v>7480</v>
      </c>
      <c r="D25" s="19">
        <f>C25/C27</f>
        <v>0.53200568990042674</v>
      </c>
      <c r="E25" s="59"/>
      <c r="F25" s="9" t="s">
        <v>216</v>
      </c>
      <c r="G25" s="18">
        <v>8965</v>
      </c>
      <c r="H25" s="19">
        <f>G25/G26</f>
        <v>0.59057971014492749</v>
      </c>
      <c r="I25" s="60"/>
      <c r="J25" s="63"/>
      <c r="K25" s="63"/>
      <c r="L25" s="63"/>
      <c r="M25" s="61"/>
      <c r="N25" s="61"/>
      <c r="O25" s="61"/>
      <c r="P25" s="61"/>
      <c r="Q25" s="61"/>
    </row>
    <row r="26" spans="1:17" ht="20.65" customHeight="1">
      <c r="A26" s="12"/>
      <c r="B26" s="9" t="s">
        <v>148</v>
      </c>
      <c r="C26" s="18">
        <v>6580</v>
      </c>
      <c r="D26" s="19">
        <f>C26/C27</f>
        <v>0.46799431009957326</v>
      </c>
      <c r="E26" s="59"/>
      <c r="F26" s="9" t="s">
        <v>50</v>
      </c>
      <c r="G26" s="18">
        <f>SUM(G24:G25)</f>
        <v>15180</v>
      </c>
      <c r="H26" s="19">
        <f>SUM(H24:H25)</f>
        <v>1</v>
      </c>
      <c r="I26" s="59"/>
      <c r="J26" s="9" t="s">
        <v>833</v>
      </c>
      <c r="K26" s="9" t="s">
        <v>16</v>
      </c>
      <c r="L26" s="9" t="s">
        <v>17</v>
      </c>
      <c r="M26" s="60"/>
      <c r="N26" s="61"/>
      <c r="O26" s="61"/>
      <c r="P26" s="61"/>
      <c r="Q26" s="61"/>
    </row>
    <row r="27" spans="1:17" ht="20.65" customHeight="1">
      <c r="A27" s="12"/>
      <c r="B27" s="9" t="s">
        <v>50</v>
      </c>
      <c r="C27" s="18">
        <f>SUM(C25:C26)</f>
        <v>14060</v>
      </c>
      <c r="D27" s="19">
        <f>SUM(D25:D26)</f>
        <v>1</v>
      </c>
      <c r="E27" s="60"/>
      <c r="F27" s="65"/>
      <c r="G27" s="65"/>
      <c r="H27" s="65"/>
      <c r="I27" s="64"/>
      <c r="J27" s="9" t="s">
        <v>834</v>
      </c>
      <c r="K27" s="43">
        <v>460</v>
      </c>
      <c r="L27" s="19">
        <f>K27/K29</f>
        <v>0.69696969696969702</v>
      </c>
      <c r="M27" s="60"/>
      <c r="N27" s="61"/>
      <c r="O27" s="61"/>
      <c r="P27" s="61"/>
      <c r="Q27" s="61"/>
    </row>
    <row r="28" spans="1:17" ht="20.65" customHeight="1">
      <c r="A28" s="49"/>
      <c r="B28" s="62"/>
      <c r="C28" s="63"/>
      <c r="D28" s="63"/>
      <c r="E28" s="61"/>
      <c r="F28" s="61"/>
      <c r="G28" s="61"/>
      <c r="H28" s="61"/>
      <c r="I28" s="64"/>
      <c r="J28" s="9" t="s">
        <v>835</v>
      </c>
      <c r="K28" s="43">
        <v>200</v>
      </c>
      <c r="L28" s="19">
        <f>K28/K29</f>
        <v>0.30303030303030304</v>
      </c>
      <c r="M28" s="60"/>
      <c r="N28" s="61"/>
      <c r="O28" s="61"/>
      <c r="P28" s="61"/>
      <c r="Q28" s="61"/>
    </row>
    <row r="29" spans="1:17" ht="20.65" customHeight="1">
      <c r="A29" s="12"/>
      <c r="B29" s="9" t="s">
        <v>158</v>
      </c>
      <c r="C29" s="9" t="s">
        <v>16</v>
      </c>
      <c r="D29" s="9" t="s">
        <v>17</v>
      </c>
      <c r="E29" s="60"/>
      <c r="F29" s="61"/>
      <c r="G29" s="61"/>
      <c r="H29" s="61"/>
      <c r="I29" s="64"/>
      <c r="J29" s="9" t="s">
        <v>50</v>
      </c>
      <c r="K29" s="18">
        <f>SUM(K27:K28)</f>
        <v>660</v>
      </c>
      <c r="L29" s="19">
        <f>SUM(L27:L28)</f>
        <v>1</v>
      </c>
      <c r="M29" s="60"/>
      <c r="N29" s="61"/>
      <c r="O29" s="61"/>
      <c r="P29" s="61"/>
      <c r="Q29" s="61"/>
    </row>
    <row r="30" spans="1:17" ht="20.65" customHeight="1">
      <c r="A30" s="12"/>
      <c r="B30" s="9" t="s">
        <v>163</v>
      </c>
      <c r="C30" s="18">
        <v>1306</v>
      </c>
      <c r="D30" s="19">
        <f>C30/C33</f>
        <v>8.6553118165551057E-2</v>
      </c>
      <c r="E30" s="60"/>
      <c r="F30" s="61"/>
      <c r="G30" s="61"/>
      <c r="H30" s="61"/>
      <c r="I30" s="61"/>
      <c r="J30" s="63"/>
      <c r="K30" s="63"/>
      <c r="L30" s="63"/>
      <c r="M30" s="61"/>
      <c r="N30" s="61"/>
      <c r="O30" s="61"/>
      <c r="P30" s="61"/>
      <c r="Q30" s="61"/>
    </row>
    <row r="31" spans="1:17" ht="20.65" customHeight="1">
      <c r="A31" s="12"/>
      <c r="B31" s="9" t="s">
        <v>169</v>
      </c>
      <c r="C31" s="18">
        <v>12939</v>
      </c>
      <c r="D31" s="19">
        <f>C31/C33</f>
        <v>0.85751209490357216</v>
      </c>
      <c r="E31" s="60"/>
      <c r="F31" s="61"/>
      <c r="G31" s="61"/>
      <c r="H31" s="61"/>
      <c r="I31" s="64"/>
      <c r="J31" s="9" t="s">
        <v>718</v>
      </c>
      <c r="K31" s="9" t="s">
        <v>16</v>
      </c>
      <c r="L31" s="9" t="s">
        <v>17</v>
      </c>
      <c r="M31" s="60"/>
      <c r="N31" s="61"/>
      <c r="O31" s="61"/>
      <c r="P31" s="61"/>
      <c r="Q31" s="61"/>
    </row>
    <row r="32" spans="1:17" ht="32.65" customHeight="1">
      <c r="A32" s="12"/>
      <c r="B32" s="9" t="s">
        <v>176</v>
      </c>
      <c r="C32" s="18">
        <v>844</v>
      </c>
      <c r="D32" s="19">
        <f>C32/C33</f>
        <v>5.5934786930876799E-2</v>
      </c>
      <c r="E32" s="60"/>
      <c r="F32" s="61"/>
      <c r="G32" s="61"/>
      <c r="H32" s="61"/>
      <c r="I32" s="64"/>
      <c r="J32" s="9" t="s">
        <v>836</v>
      </c>
      <c r="K32" s="43">
        <v>274</v>
      </c>
      <c r="L32" s="19">
        <f>K32/K34</f>
        <v>0.39825581395348836</v>
      </c>
      <c r="M32" s="60"/>
      <c r="N32" s="61"/>
      <c r="O32" s="61"/>
      <c r="P32" s="61"/>
      <c r="Q32" s="61"/>
    </row>
    <row r="33" spans="1:17" ht="20.65" customHeight="1">
      <c r="A33" s="12"/>
      <c r="B33" s="9" t="s">
        <v>50</v>
      </c>
      <c r="C33" s="18">
        <f>SUM(C30:C32)</f>
        <v>15089</v>
      </c>
      <c r="D33" s="19">
        <f>SUM(D30:D32)</f>
        <v>1</v>
      </c>
      <c r="E33" s="60"/>
      <c r="F33" s="61"/>
      <c r="G33" s="61"/>
      <c r="H33" s="61"/>
      <c r="I33" s="64"/>
      <c r="J33" s="9" t="s">
        <v>837</v>
      </c>
      <c r="K33" s="43">
        <v>414</v>
      </c>
      <c r="L33" s="19">
        <f>K33/K34</f>
        <v>0.60174418604651159</v>
      </c>
      <c r="M33" s="60"/>
      <c r="N33" s="61"/>
      <c r="O33" s="61"/>
      <c r="P33" s="61"/>
      <c r="Q33" s="61"/>
    </row>
    <row r="34" spans="1:17" ht="20.65" customHeight="1">
      <c r="A34" s="49"/>
      <c r="B34" s="62"/>
      <c r="C34" s="63"/>
      <c r="D34" s="63"/>
      <c r="E34" s="61"/>
      <c r="F34" s="61"/>
      <c r="G34" s="61"/>
      <c r="H34" s="61"/>
      <c r="I34" s="64"/>
      <c r="J34" s="9" t="s">
        <v>50</v>
      </c>
      <c r="K34" s="18">
        <f>SUM(K32:K33)</f>
        <v>688</v>
      </c>
      <c r="L34" s="19">
        <f>SUM(L32:L33)</f>
        <v>1</v>
      </c>
      <c r="M34" s="60"/>
      <c r="N34" s="61"/>
      <c r="O34" s="61"/>
      <c r="P34" s="61"/>
      <c r="Q34" s="61"/>
    </row>
    <row r="35" spans="1:17" ht="20.65" customHeight="1">
      <c r="A35" s="12"/>
      <c r="B35" s="9" t="s">
        <v>185</v>
      </c>
      <c r="C35" s="9" t="s">
        <v>16</v>
      </c>
      <c r="D35" s="9" t="s">
        <v>17</v>
      </c>
      <c r="E35" s="60"/>
      <c r="F35" s="61"/>
      <c r="G35" s="61"/>
      <c r="H35" s="61"/>
      <c r="I35" s="61"/>
      <c r="J35" s="65"/>
      <c r="K35" s="65"/>
      <c r="L35" s="65"/>
      <c r="M35" s="61"/>
      <c r="N35" s="61"/>
      <c r="O35" s="61"/>
      <c r="P35" s="61"/>
      <c r="Q35" s="61"/>
    </row>
    <row r="36" spans="1:17" ht="20.65" customHeight="1">
      <c r="A36" s="12"/>
      <c r="B36" s="9" t="s">
        <v>192</v>
      </c>
      <c r="C36" s="18">
        <v>1868</v>
      </c>
      <c r="D36" s="19">
        <f>C36/C38</f>
        <v>0.16212463114042702</v>
      </c>
      <c r="E36" s="60"/>
      <c r="F36" s="61"/>
      <c r="G36" s="61"/>
      <c r="H36" s="61"/>
      <c r="I36" s="61"/>
      <c r="J36" s="61"/>
      <c r="K36" s="61"/>
      <c r="L36" s="61"/>
      <c r="M36" s="61"/>
      <c r="N36" s="61"/>
      <c r="O36" s="61"/>
      <c r="P36" s="61"/>
      <c r="Q36" s="61"/>
    </row>
    <row r="37" spans="1:17" ht="20.65" customHeight="1">
      <c r="A37" s="12"/>
      <c r="B37" s="9" t="s">
        <v>199</v>
      </c>
      <c r="C37" s="18">
        <v>9654</v>
      </c>
      <c r="D37" s="19">
        <f>C37/C38</f>
        <v>0.83787536885957303</v>
      </c>
      <c r="E37" s="60"/>
      <c r="F37" s="61"/>
      <c r="G37" s="61"/>
      <c r="H37" s="61"/>
      <c r="I37" s="61"/>
      <c r="J37" s="61"/>
      <c r="K37" s="61"/>
      <c r="L37" s="61"/>
      <c r="M37" s="61"/>
      <c r="N37" s="61"/>
      <c r="O37" s="61"/>
      <c r="P37" s="61"/>
      <c r="Q37" s="61"/>
    </row>
    <row r="38" spans="1:17" ht="20.65" customHeight="1">
      <c r="A38" s="12"/>
      <c r="B38" s="9" t="s">
        <v>50</v>
      </c>
      <c r="C38" s="18">
        <f>SUM(C36:C37)</f>
        <v>11522</v>
      </c>
      <c r="D38" s="19">
        <f>SUM(D36:D37)</f>
        <v>1</v>
      </c>
      <c r="E38" s="60"/>
      <c r="F38" s="61"/>
      <c r="G38" s="61"/>
      <c r="H38" s="61"/>
      <c r="I38" s="61"/>
      <c r="J38" s="61"/>
      <c r="K38" s="61"/>
      <c r="L38" s="61"/>
      <c r="M38" s="61"/>
      <c r="N38" s="61"/>
      <c r="O38" s="61"/>
      <c r="P38" s="61"/>
      <c r="Q38" s="61"/>
    </row>
    <row r="39" spans="1:17" ht="20.65" customHeight="1">
      <c r="A39" s="49"/>
      <c r="B39" s="62"/>
      <c r="C39" s="63"/>
      <c r="D39" s="63"/>
      <c r="E39" s="61"/>
      <c r="F39" s="61"/>
      <c r="G39" s="61"/>
      <c r="H39" s="61"/>
      <c r="I39" s="61"/>
      <c r="J39" s="61"/>
      <c r="K39" s="61"/>
      <c r="L39" s="61"/>
      <c r="M39" s="61"/>
      <c r="N39" s="61"/>
      <c r="O39" s="61"/>
      <c r="P39" s="61"/>
      <c r="Q39" s="61"/>
    </row>
    <row r="40" spans="1:17" ht="20.65" customHeight="1">
      <c r="A40" s="12"/>
      <c r="B40" s="9" t="s">
        <v>206</v>
      </c>
      <c r="C40" s="9" t="s">
        <v>16</v>
      </c>
      <c r="D40" s="9" t="s">
        <v>17</v>
      </c>
      <c r="E40" s="60"/>
      <c r="F40" s="61"/>
      <c r="G40" s="61"/>
      <c r="H40" s="61"/>
      <c r="I40" s="61"/>
      <c r="J40" s="61"/>
      <c r="K40" s="61"/>
      <c r="L40" s="61"/>
      <c r="M40" s="61"/>
      <c r="N40" s="61"/>
      <c r="O40" s="61"/>
      <c r="P40" s="61"/>
      <c r="Q40" s="61"/>
    </row>
    <row r="41" spans="1:17" ht="32.65" customHeight="1">
      <c r="A41" s="12"/>
      <c r="B41" s="9" t="s">
        <v>213</v>
      </c>
      <c r="C41" s="18">
        <v>4399</v>
      </c>
      <c r="D41" s="19">
        <f>C41/C44</f>
        <v>0.40461736571008095</v>
      </c>
      <c r="E41" s="60"/>
      <c r="F41" s="61"/>
      <c r="G41" s="61"/>
      <c r="H41" s="61"/>
      <c r="I41" s="61"/>
      <c r="J41" s="61"/>
      <c r="K41" s="61"/>
      <c r="L41" s="61"/>
      <c r="M41" s="61"/>
      <c r="N41" s="61"/>
      <c r="O41" s="61"/>
      <c r="P41" s="61"/>
      <c r="Q41" s="61"/>
    </row>
    <row r="42" spans="1:17" ht="20.65" customHeight="1">
      <c r="A42" s="12"/>
      <c r="B42" s="9" t="s">
        <v>220</v>
      </c>
      <c r="C42" s="18">
        <v>2744</v>
      </c>
      <c r="D42" s="19">
        <f>C42/C44</f>
        <v>0.25239146431199411</v>
      </c>
      <c r="E42" s="60"/>
      <c r="F42" s="61"/>
      <c r="G42" s="61"/>
      <c r="H42" s="61"/>
      <c r="I42" s="61"/>
      <c r="J42" s="61"/>
      <c r="K42" s="61"/>
      <c r="L42" s="61"/>
      <c r="M42" s="61"/>
      <c r="N42" s="61"/>
      <c r="O42" s="61"/>
      <c r="P42" s="61"/>
      <c r="Q42" s="61"/>
    </row>
    <row r="43" spans="1:17" ht="32.65" customHeight="1">
      <c r="A43" s="12"/>
      <c r="B43" s="9" t="s">
        <v>224</v>
      </c>
      <c r="C43" s="18">
        <v>3729</v>
      </c>
      <c r="D43" s="19">
        <f>C43/C44</f>
        <v>0.34299116997792495</v>
      </c>
      <c r="E43" s="60"/>
      <c r="F43" s="61"/>
      <c r="G43" s="61"/>
      <c r="H43" s="61"/>
      <c r="I43" s="61"/>
      <c r="J43" s="61"/>
      <c r="K43" s="61"/>
      <c r="L43" s="61"/>
      <c r="M43" s="61"/>
      <c r="N43" s="61"/>
      <c r="O43" s="61"/>
      <c r="P43" s="61"/>
      <c r="Q43" s="61"/>
    </row>
    <row r="44" spans="1:17" ht="20.65" customHeight="1">
      <c r="A44" s="12"/>
      <c r="B44" s="9" t="s">
        <v>50</v>
      </c>
      <c r="C44" s="18">
        <f>SUM(C41:C43)</f>
        <v>10872</v>
      </c>
      <c r="D44" s="19">
        <f>SUM(D41:D43)</f>
        <v>1</v>
      </c>
      <c r="E44" s="60"/>
      <c r="F44" s="61"/>
      <c r="G44" s="61"/>
      <c r="H44" s="61"/>
      <c r="I44" s="61"/>
      <c r="J44" s="61"/>
      <c r="K44" s="61"/>
      <c r="L44" s="61"/>
      <c r="M44" s="61"/>
      <c r="N44" s="61"/>
      <c r="O44" s="61"/>
      <c r="P44" s="61"/>
      <c r="Q44" s="61"/>
    </row>
    <row r="45" spans="1:17" ht="20.65" customHeight="1">
      <c r="A45" s="49"/>
      <c r="B45" s="62"/>
      <c r="C45" s="63"/>
      <c r="D45" s="63"/>
      <c r="E45" s="61"/>
      <c r="F45" s="61"/>
      <c r="G45" s="61"/>
      <c r="H45" s="61"/>
      <c r="I45" s="61"/>
      <c r="J45" s="61"/>
      <c r="K45" s="61"/>
      <c r="L45" s="61"/>
      <c r="M45" s="61"/>
      <c r="N45" s="61"/>
      <c r="O45" s="61"/>
      <c r="P45" s="61"/>
      <c r="Q45" s="61"/>
    </row>
    <row r="46" spans="1:17" ht="20.65" customHeight="1">
      <c r="A46" s="12"/>
      <c r="B46" s="9" t="s">
        <v>232</v>
      </c>
      <c r="C46" s="9" t="s">
        <v>16</v>
      </c>
      <c r="D46" s="9" t="s">
        <v>17</v>
      </c>
      <c r="E46" s="60"/>
      <c r="F46" s="61"/>
      <c r="G46" s="61"/>
      <c r="H46" s="61"/>
      <c r="I46" s="61"/>
      <c r="J46" s="61"/>
      <c r="K46" s="61"/>
      <c r="L46" s="61"/>
      <c r="M46" s="61"/>
      <c r="N46" s="61"/>
      <c r="O46" s="61"/>
      <c r="P46" s="61"/>
      <c r="Q46" s="61"/>
    </row>
    <row r="47" spans="1:17" ht="20.65" customHeight="1">
      <c r="A47" s="12"/>
      <c r="B47" s="9" t="s">
        <v>237</v>
      </c>
      <c r="C47" s="18">
        <v>6043</v>
      </c>
      <c r="D47" s="19">
        <f>C47/C49</f>
        <v>0.57101011055466311</v>
      </c>
      <c r="E47" s="60"/>
      <c r="F47" s="61"/>
      <c r="G47" s="61"/>
      <c r="H47" s="61"/>
      <c r="I47" s="61"/>
      <c r="J47" s="61"/>
      <c r="K47" s="61"/>
      <c r="L47" s="61"/>
      <c r="M47" s="61"/>
      <c r="N47" s="61"/>
      <c r="O47" s="61"/>
      <c r="P47" s="61"/>
      <c r="Q47" s="61"/>
    </row>
    <row r="48" spans="1:17" ht="32.65" customHeight="1">
      <c r="A48" s="12"/>
      <c r="B48" s="9" t="s">
        <v>241</v>
      </c>
      <c r="C48" s="18">
        <v>4540</v>
      </c>
      <c r="D48" s="19">
        <f>C48/C49</f>
        <v>0.42898988944533684</v>
      </c>
      <c r="E48" s="60"/>
      <c r="F48" s="61"/>
      <c r="G48" s="61"/>
      <c r="H48" s="61"/>
      <c r="I48" s="61"/>
      <c r="J48" s="61"/>
      <c r="K48" s="61"/>
      <c r="L48" s="61"/>
      <c r="M48" s="61"/>
      <c r="N48" s="61"/>
      <c r="O48" s="61"/>
      <c r="P48" s="61"/>
      <c r="Q48" s="61"/>
    </row>
    <row r="49" spans="1:17" ht="20.65" customHeight="1">
      <c r="A49" s="12"/>
      <c r="B49" s="9" t="s">
        <v>50</v>
      </c>
      <c r="C49" s="18">
        <f>SUM(C47:C48)</f>
        <v>10583</v>
      </c>
      <c r="D49" s="19">
        <f>SUM(D47:D48)</f>
        <v>1</v>
      </c>
      <c r="E49" s="60"/>
      <c r="F49" s="61"/>
      <c r="G49" s="61"/>
      <c r="H49" s="61"/>
      <c r="I49" s="61"/>
      <c r="J49" s="61"/>
      <c r="K49" s="61"/>
      <c r="L49" s="61"/>
      <c r="M49" s="61"/>
      <c r="N49" s="61"/>
      <c r="O49" s="61"/>
      <c r="P49" s="61"/>
      <c r="Q49" s="61"/>
    </row>
    <row r="50" spans="1:17" ht="20.65" customHeight="1">
      <c r="A50" s="49"/>
      <c r="B50" s="62"/>
      <c r="C50" s="63"/>
      <c r="D50" s="63"/>
      <c r="E50" s="61"/>
      <c r="F50" s="61"/>
      <c r="G50" s="61"/>
      <c r="H50" s="61"/>
      <c r="I50" s="61"/>
      <c r="J50" s="61"/>
      <c r="K50" s="61"/>
      <c r="L50" s="61"/>
      <c r="M50" s="61"/>
      <c r="N50" s="61"/>
      <c r="O50" s="61"/>
      <c r="P50" s="61"/>
      <c r="Q50" s="61"/>
    </row>
    <row r="51" spans="1:17" ht="32.65" customHeight="1">
      <c r="A51" s="12"/>
      <c r="B51" s="9" t="s">
        <v>250</v>
      </c>
      <c r="C51" s="9" t="s">
        <v>16</v>
      </c>
      <c r="D51" s="9" t="s">
        <v>17</v>
      </c>
      <c r="E51" s="60"/>
      <c r="F51" s="61"/>
      <c r="G51" s="61"/>
      <c r="H51" s="61"/>
      <c r="I51" s="61"/>
      <c r="J51" s="61"/>
      <c r="K51" s="61"/>
      <c r="L51" s="61"/>
      <c r="M51" s="61"/>
      <c r="N51" s="61"/>
      <c r="O51" s="61"/>
      <c r="P51" s="61"/>
      <c r="Q51" s="61"/>
    </row>
    <row r="52" spans="1:17" ht="20.65" customHeight="1">
      <c r="A52" s="12"/>
      <c r="B52" s="9" t="s">
        <v>255</v>
      </c>
      <c r="C52" s="18">
        <v>6724</v>
      </c>
      <c r="D52" s="19">
        <f>C52/C54</f>
        <v>0.64790903835035651</v>
      </c>
      <c r="E52" s="60"/>
      <c r="F52" s="61"/>
      <c r="G52" s="61"/>
      <c r="H52" s="61"/>
      <c r="I52" s="61"/>
      <c r="J52" s="61"/>
      <c r="K52" s="61"/>
      <c r="L52" s="61"/>
      <c r="M52" s="61"/>
      <c r="N52" s="61"/>
      <c r="O52" s="61"/>
      <c r="P52" s="61"/>
      <c r="Q52" s="61"/>
    </row>
    <row r="53" spans="1:17" ht="20.65" customHeight="1">
      <c r="A53" s="12"/>
      <c r="B53" s="9" t="s">
        <v>259</v>
      </c>
      <c r="C53" s="18">
        <v>3654</v>
      </c>
      <c r="D53" s="19">
        <f>C53/C54</f>
        <v>0.35209096164964349</v>
      </c>
      <c r="E53" s="60"/>
      <c r="F53" s="61"/>
      <c r="G53" s="61"/>
      <c r="H53" s="61"/>
      <c r="I53" s="61"/>
      <c r="J53" s="61"/>
      <c r="K53" s="61"/>
      <c r="L53" s="61"/>
      <c r="M53" s="61"/>
      <c r="N53" s="61"/>
      <c r="O53" s="61"/>
      <c r="P53" s="61"/>
      <c r="Q53" s="61"/>
    </row>
    <row r="54" spans="1:17" ht="20.65" customHeight="1">
      <c r="A54" s="12"/>
      <c r="B54" s="9" t="s">
        <v>50</v>
      </c>
      <c r="C54" s="18">
        <f>SUM(C52:C53)</f>
        <v>10378</v>
      </c>
      <c r="D54" s="19">
        <f>SUM(D52:D53)</f>
        <v>1</v>
      </c>
      <c r="E54" s="60"/>
      <c r="F54" s="61"/>
      <c r="G54" s="61"/>
      <c r="H54" s="61"/>
      <c r="I54" s="61"/>
      <c r="J54" s="61"/>
      <c r="K54" s="61"/>
      <c r="L54" s="61"/>
      <c r="M54" s="61"/>
      <c r="N54" s="61"/>
      <c r="O54" s="61"/>
      <c r="P54" s="61"/>
      <c r="Q54" s="61"/>
    </row>
    <row r="55" spans="1:17" ht="20.65" customHeight="1">
      <c r="A55" s="49"/>
      <c r="B55" s="62"/>
      <c r="C55" s="63"/>
      <c r="D55" s="63"/>
      <c r="E55" s="61"/>
      <c r="F55" s="61"/>
      <c r="G55" s="61"/>
      <c r="H55" s="61"/>
      <c r="I55" s="61"/>
      <c r="J55" s="61"/>
      <c r="K55" s="61"/>
      <c r="L55" s="61"/>
      <c r="M55" s="61"/>
      <c r="N55" s="61"/>
      <c r="O55" s="61"/>
      <c r="P55" s="61"/>
      <c r="Q55" s="61"/>
    </row>
    <row r="56" spans="1:17" ht="32.65" customHeight="1">
      <c r="A56" s="12"/>
      <c r="B56" s="9" t="s">
        <v>266</v>
      </c>
      <c r="C56" s="9" t="s">
        <v>16</v>
      </c>
      <c r="D56" s="9" t="s">
        <v>17</v>
      </c>
      <c r="E56" s="60"/>
      <c r="F56" s="61"/>
      <c r="G56" s="61"/>
      <c r="H56" s="61"/>
      <c r="I56" s="61"/>
      <c r="J56" s="61"/>
      <c r="K56" s="61"/>
      <c r="L56" s="61"/>
      <c r="M56" s="61"/>
      <c r="N56" s="61"/>
      <c r="O56" s="61"/>
      <c r="P56" s="61"/>
      <c r="Q56" s="61"/>
    </row>
    <row r="57" spans="1:17" ht="20.65" customHeight="1">
      <c r="A57" s="12"/>
      <c r="B57" s="9" t="s">
        <v>270</v>
      </c>
      <c r="C57" s="18">
        <v>4881</v>
      </c>
      <c r="D57" s="19">
        <f>C57/C60</f>
        <v>0.4566803892215569</v>
      </c>
      <c r="E57" s="60"/>
      <c r="F57" s="61"/>
      <c r="G57" s="61"/>
      <c r="H57" s="61"/>
      <c r="I57" s="61"/>
      <c r="J57" s="61"/>
      <c r="K57" s="61"/>
      <c r="L57" s="61"/>
      <c r="M57" s="61"/>
      <c r="N57" s="61"/>
      <c r="O57" s="61"/>
      <c r="P57" s="61"/>
      <c r="Q57" s="61"/>
    </row>
    <row r="58" spans="1:17" ht="20.65" customHeight="1">
      <c r="A58" s="12"/>
      <c r="B58" s="9" t="s">
        <v>274</v>
      </c>
      <c r="C58" s="18">
        <v>4197</v>
      </c>
      <c r="D58" s="19">
        <f>C58/C60</f>
        <v>0.39268338323353291</v>
      </c>
      <c r="E58" s="60"/>
      <c r="F58" s="61"/>
      <c r="G58" s="61"/>
      <c r="H58" s="61"/>
      <c r="I58" s="61"/>
      <c r="J58" s="61"/>
      <c r="K58" s="61"/>
      <c r="L58" s="61"/>
      <c r="M58" s="61"/>
      <c r="N58" s="61"/>
      <c r="O58" s="61"/>
      <c r="P58" s="61"/>
      <c r="Q58" s="61"/>
    </row>
    <row r="59" spans="1:17" ht="20.65" customHeight="1">
      <c r="A59" s="12"/>
      <c r="B59" s="9" t="s">
        <v>278</v>
      </c>
      <c r="C59" s="18">
        <v>1610</v>
      </c>
      <c r="D59" s="19">
        <f>C59/C60</f>
        <v>0.15063622754491018</v>
      </c>
      <c r="E59" s="60"/>
      <c r="F59" s="61"/>
      <c r="G59" s="61"/>
      <c r="H59" s="61"/>
      <c r="I59" s="61"/>
      <c r="J59" s="61"/>
      <c r="K59" s="61"/>
      <c r="L59" s="61"/>
      <c r="M59" s="61"/>
      <c r="N59" s="61"/>
      <c r="O59" s="61"/>
      <c r="P59" s="61"/>
      <c r="Q59" s="61"/>
    </row>
    <row r="60" spans="1:17" ht="20.65" customHeight="1">
      <c r="A60" s="12"/>
      <c r="B60" s="9" t="s">
        <v>50</v>
      </c>
      <c r="C60" s="18">
        <f>SUM(C57:C59)</f>
        <v>10688</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4363</v>
      </c>
      <c r="D63" s="19">
        <f>C63/C65</f>
        <v>0.41304553630597368</v>
      </c>
      <c r="E63" s="60"/>
      <c r="F63" s="61"/>
      <c r="G63" s="61"/>
      <c r="H63" s="61"/>
      <c r="I63" s="61"/>
      <c r="J63" s="61"/>
      <c r="K63" s="61"/>
      <c r="L63" s="61"/>
      <c r="M63" s="61"/>
      <c r="N63" s="61"/>
      <c r="O63" s="61"/>
      <c r="P63" s="61"/>
      <c r="Q63" s="61"/>
    </row>
    <row r="64" spans="1:17" ht="20.65" customHeight="1">
      <c r="A64" s="12"/>
      <c r="B64" s="9" t="s">
        <v>295</v>
      </c>
      <c r="C64" s="18">
        <v>6200</v>
      </c>
      <c r="D64" s="19">
        <f>C64/C65</f>
        <v>0.58695446369402626</v>
      </c>
      <c r="E64" s="60"/>
      <c r="F64" s="61"/>
      <c r="G64" s="61"/>
      <c r="H64" s="61"/>
      <c r="I64" s="61"/>
      <c r="J64" s="61"/>
      <c r="K64" s="61"/>
      <c r="L64" s="61"/>
      <c r="M64" s="61"/>
      <c r="N64" s="61"/>
      <c r="O64" s="61"/>
      <c r="P64" s="61"/>
      <c r="Q64" s="61"/>
    </row>
    <row r="65" spans="1:17" ht="20.65" customHeight="1">
      <c r="A65" s="12"/>
      <c r="B65" s="9" t="s">
        <v>50</v>
      </c>
      <c r="C65" s="18">
        <f>SUM(C63:C64)</f>
        <v>10563</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3387</v>
      </c>
      <c r="D68" s="19">
        <f>C68/C70</f>
        <v>0.27707787958115182</v>
      </c>
      <c r="E68" s="60"/>
      <c r="F68" s="61"/>
      <c r="G68" s="61"/>
      <c r="H68" s="61"/>
      <c r="I68" s="61"/>
      <c r="J68" s="61"/>
      <c r="K68" s="61"/>
      <c r="L68" s="61"/>
      <c r="M68" s="61"/>
      <c r="N68" s="61"/>
      <c r="O68" s="61"/>
      <c r="P68" s="61"/>
      <c r="Q68" s="61"/>
    </row>
    <row r="69" spans="1:17" ht="20.65" customHeight="1">
      <c r="A69" s="12"/>
      <c r="B69" s="9" t="s">
        <v>309</v>
      </c>
      <c r="C69" s="18">
        <v>8837</v>
      </c>
      <c r="D69" s="19">
        <f>C69/C70</f>
        <v>0.72292212041884818</v>
      </c>
      <c r="E69" s="60"/>
      <c r="F69" s="61"/>
      <c r="G69" s="61"/>
      <c r="H69" s="61"/>
      <c r="I69" s="61"/>
      <c r="J69" s="61"/>
      <c r="K69" s="61"/>
      <c r="L69" s="61"/>
      <c r="M69" s="61"/>
      <c r="N69" s="61"/>
      <c r="O69" s="61"/>
      <c r="P69" s="61"/>
      <c r="Q69" s="61"/>
    </row>
    <row r="70" spans="1:17" ht="20.65" customHeight="1">
      <c r="A70" s="12"/>
      <c r="B70" s="9" t="s">
        <v>50</v>
      </c>
      <c r="C70" s="18">
        <f>SUM(C68:C69)</f>
        <v>12224</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1780</v>
      </c>
      <c r="D73" s="19">
        <f>C73/C76</f>
        <v>0.14781597741238997</v>
      </c>
      <c r="E73" s="60"/>
      <c r="F73" s="61"/>
      <c r="G73" s="61"/>
      <c r="H73" s="61"/>
      <c r="I73" s="61"/>
      <c r="J73" s="61"/>
      <c r="K73" s="61"/>
      <c r="L73" s="61"/>
      <c r="M73" s="61"/>
      <c r="N73" s="61"/>
      <c r="O73" s="61"/>
      <c r="P73" s="61"/>
      <c r="Q73" s="61"/>
    </row>
    <row r="74" spans="1:17" ht="20.65" customHeight="1">
      <c r="A74" s="12"/>
      <c r="B74" s="9" t="s">
        <v>321</v>
      </c>
      <c r="C74" s="18">
        <v>2872</v>
      </c>
      <c r="D74" s="19">
        <f>C74/C76</f>
        <v>0.23849858827437304</v>
      </c>
      <c r="E74" s="60"/>
      <c r="F74" s="61"/>
      <c r="G74" s="61"/>
      <c r="H74" s="61"/>
      <c r="I74" s="61"/>
      <c r="J74" s="61"/>
      <c r="K74" s="61"/>
      <c r="L74" s="61"/>
      <c r="M74" s="61"/>
      <c r="N74" s="61"/>
      <c r="O74" s="61"/>
      <c r="P74" s="61"/>
      <c r="Q74" s="61"/>
    </row>
    <row r="75" spans="1:17" ht="20.65" customHeight="1">
      <c r="A75" s="12"/>
      <c r="B75" s="9" t="s">
        <v>323</v>
      </c>
      <c r="C75" s="18">
        <v>7390</v>
      </c>
      <c r="D75" s="19">
        <f>C75/C76</f>
        <v>0.61368543431323697</v>
      </c>
      <c r="E75" s="60"/>
      <c r="F75" s="61"/>
      <c r="G75" s="61"/>
      <c r="H75" s="61"/>
      <c r="I75" s="61"/>
      <c r="J75" s="61"/>
      <c r="K75" s="61"/>
      <c r="L75" s="61"/>
      <c r="M75" s="61"/>
      <c r="N75" s="61"/>
      <c r="O75" s="61"/>
      <c r="P75" s="61"/>
      <c r="Q75" s="61"/>
    </row>
    <row r="76" spans="1:17" ht="20.65" customHeight="1">
      <c r="A76" s="12"/>
      <c r="B76" s="9" t="s">
        <v>50</v>
      </c>
      <c r="C76" s="18">
        <f>SUM(C73:C75)</f>
        <v>12042</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3737</v>
      </c>
      <c r="D79" s="19">
        <f>C79/C82</f>
        <v>0.30086144432815393</v>
      </c>
      <c r="E79" s="60"/>
      <c r="F79" s="61"/>
      <c r="G79" s="61"/>
      <c r="H79" s="61"/>
      <c r="I79" s="61"/>
      <c r="J79" s="61"/>
      <c r="K79" s="61"/>
      <c r="L79" s="61"/>
      <c r="M79" s="61"/>
      <c r="N79" s="61"/>
      <c r="O79" s="61"/>
      <c r="P79" s="61"/>
      <c r="Q79" s="61"/>
    </row>
    <row r="80" spans="1:17" ht="20.65" customHeight="1">
      <c r="A80" s="12"/>
      <c r="B80" s="9" t="s">
        <v>332</v>
      </c>
      <c r="C80" s="18">
        <v>1257</v>
      </c>
      <c r="D80" s="19">
        <f>C80/C82</f>
        <v>0.10119958135415828</v>
      </c>
      <c r="E80" s="60"/>
      <c r="F80" s="61"/>
      <c r="G80" s="61"/>
      <c r="H80" s="61"/>
      <c r="I80" s="61"/>
      <c r="J80" s="61"/>
      <c r="K80" s="61"/>
      <c r="L80" s="61"/>
      <c r="M80" s="61"/>
      <c r="N80" s="61"/>
      <c r="O80" s="61"/>
      <c r="P80" s="61"/>
      <c r="Q80" s="61"/>
    </row>
    <row r="81" spans="1:17" ht="20.65" customHeight="1">
      <c r="A81" s="12"/>
      <c r="B81" s="9" t="s">
        <v>333</v>
      </c>
      <c r="C81" s="18">
        <v>7427</v>
      </c>
      <c r="D81" s="19">
        <f>C81/C82</f>
        <v>0.59793897431768783</v>
      </c>
      <c r="E81" s="60"/>
      <c r="F81" s="61"/>
      <c r="G81" s="61"/>
      <c r="H81" s="61"/>
      <c r="I81" s="61"/>
      <c r="J81" s="61"/>
      <c r="K81" s="61"/>
      <c r="L81" s="61"/>
      <c r="M81" s="61"/>
      <c r="N81" s="61"/>
      <c r="O81" s="61"/>
      <c r="P81" s="61"/>
      <c r="Q81" s="61"/>
    </row>
    <row r="82" spans="1:17" ht="20.65" customHeight="1">
      <c r="A82" s="12"/>
      <c r="B82" s="9" t="s">
        <v>50</v>
      </c>
      <c r="C82" s="18">
        <f>SUM(C79:C81)</f>
        <v>12421</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1514</v>
      </c>
      <c r="D85" s="19">
        <f>C85/C89</f>
        <v>0.12887299965951651</v>
      </c>
      <c r="E85" s="60"/>
      <c r="F85" s="61"/>
      <c r="G85" s="61"/>
      <c r="H85" s="61"/>
      <c r="I85" s="61"/>
      <c r="J85" s="61"/>
      <c r="K85" s="61"/>
      <c r="L85" s="61"/>
      <c r="M85" s="61"/>
      <c r="N85" s="61"/>
      <c r="O85" s="61"/>
      <c r="P85" s="61"/>
      <c r="Q85" s="61"/>
    </row>
    <row r="86" spans="1:17" ht="20.65" customHeight="1">
      <c r="A86" s="12"/>
      <c r="B86" s="9" t="s">
        <v>342</v>
      </c>
      <c r="C86" s="18">
        <v>3757</v>
      </c>
      <c r="D86" s="19">
        <f>C86/C89</f>
        <v>0.31979911474293499</v>
      </c>
      <c r="E86" s="60"/>
      <c r="F86" s="61"/>
      <c r="G86" s="61"/>
      <c r="H86" s="61"/>
      <c r="I86" s="61"/>
      <c r="J86" s="61"/>
      <c r="K86" s="61"/>
      <c r="L86" s="61"/>
      <c r="M86" s="61"/>
      <c r="N86" s="61"/>
      <c r="O86" s="61"/>
      <c r="P86" s="61"/>
      <c r="Q86" s="61"/>
    </row>
    <row r="87" spans="1:17" ht="20.65" customHeight="1">
      <c r="A87" s="12"/>
      <c r="B87" s="9" t="s">
        <v>344</v>
      </c>
      <c r="C87" s="18">
        <v>2198</v>
      </c>
      <c r="D87" s="19">
        <f>C87/C89</f>
        <v>0.18709567585972081</v>
      </c>
      <c r="E87" s="60"/>
      <c r="F87" s="61"/>
      <c r="G87" s="61"/>
      <c r="H87" s="61"/>
      <c r="I87" s="61"/>
      <c r="J87" s="61"/>
      <c r="K87" s="61"/>
      <c r="L87" s="61"/>
      <c r="M87" s="61"/>
      <c r="N87" s="61"/>
      <c r="O87" s="61"/>
      <c r="P87" s="61"/>
      <c r="Q87" s="61"/>
    </row>
    <row r="88" spans="1:17" ht="20.65" customHeight="1">
      <c r="A88" s="12"/>
      <c r="B88" s="9" t="s">
        <v>346</v>
      </c>
      <c r="C88" s="18">
        <v>4279</v>
      </c>
      <c r="D88" s="19">
        <f>C88/C89</f>
        <v>0.36423220973782772</v>
      </c>
      <c r="E88" s="60"/>
      <c r="F88" s="61"/>
      <c r="G88" s="61"/>
      <c r="H88" s="61"/>
      <c r="I88" s="61"/>
      <c r="J88" s="61"/>
      <c r="K88" s="61"/>
      <c r="L88" s="61"/>
      <c r="M88" s="61"/>
      <c r="N88" s="61"/>
      <c r="O88" s="61"/>
      <c r="P88" s="61"/>
      <c r="Q88" s="61"/>
    </row>
    <row r="89" spans="1:17" ht="20.65" customHeight="1">
      <c r="A89" s="12"/>
      <c r="B89" s="9" t="s">
        <v>50</v>
      </c>
      <c r="C89" s="18">
        <f>SUM(C85:C88)</f>
        <v>11748</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7198</v>
      </c>
      <c r="D92" s="19">
        <f>C92/C94</f>
        <v>0.65759181436141056</v>
      </c>
      <c r="E92" s="60"/>
      <c r="F92" s="61"/>
      <c r="G92" s="61"/>
      <c r="H92" s="61"/>
      <c r="I92" s="61"/>
      <c r="J92" s="61"/>
      <c r="K92" s="61"/>
      <c r="L92" s="61"/>
      <c r="M92" s="61"/>
      <c r="N92" s="61"/>
      <c r="O92" s="61"/>
      <c r="P92" s="61"/>
      <c r="Q92" s="61"/>
    </row>
    <row r="93" spans="1:17" ht="20.65" customHeight="1">
      <c r="A93" s="12"/>
      <c r="B93" s="9" t="s">
        <v>355</v>
      </c>
      <c r="C93" s="18">
        <v>3748</v>
      </c>
      <c r="D93" s="19">
        <f>C93/C94</f>
        <v>0.34240818563858944</v>
      </c>
      <c r="E93" s="60"/>
      <c r="F93" s="61"/>
      <c r="G93" s="61"/>
      <c r="H93" s="61"/>
      <c r="I93" s="61"/>
      <c r="J93" s="61"/>
      <c r="K93" s="61"/>
      <c r="L93" s="61"/>
      <c r="M93" s="61"/>
      <c r="N93" s="61"/>
      <c r="O93" s="61"/>
      <c r="P93" s="61"/>
      <c r="Q93" s="61"/>
    </row>
    <row r="94" spans="1:17" ht="20.65" customHeight="1">
      <c r="A94" s="12"/>
      <c r="B94" s="9" t="s">
        <v>50</v>
      </c>
      <c r="C94" s="18">
        <f>SUM(C92:C93)</f>
        <v>10946</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7679</v>
      </c>
      <c r="D97" s="19">
        <f>C97/C99</f>
        <v>0.71293287531334137</v>
      </c>
      <c r="E97" s="60"/>
      <c r="F97" s="61"/>
      <c r="G97" s="61"/>
      <c r="H97" s="61"/>
      <c r="I97" s="61"/>
      <c r="J97" s="61"/>
      <c r="K97" s="61"/>
      <c r="L97" s="61"/>
      <c r="M97" s="61"/>
      <c r="N97" s="61"/>
      <c r="O97" s="61"/>
      <c r="P97" s="61"/>
      <c r="Q97" s="61"/>
    </row>
    <row r="98" spans="1:17" ht="20.65" customHeight="1">
      <c r="A98" s="12"/>
      <c r="B98" s="9" t="s">
        <v>364</v>
      </c>
      <c r="C98" s="18">
        <v>3092</v>
      </c>
      <c r="D98" s="19">
        <f>C98/C99</f>
        <v>0.28706712468665863</v>
      </c>
      <c r="E98" s="60"/>
      <c r="F98" s="61"/>
      <c r="G98" s="61"/>
      <c r="H98" s="61"/>
      <c r="I98" s="61"/>
      <c r="J98" s="61"/>
      <c r="K98" s="61"/>
      <c r="L98" s="61"/>
      <c r="M98" s="61"/>
      <c r="N98" s="61"/>
      <c r="O98" s="61"/>
      <c r="P98" s="61"/>
      <c r="Q98" s="61"/>
    </row>
    <row r="99" spans="1:17" ht="20.65" customHeight="1">
      <c r="A99" s="12"/>
      <c r="B99" s="9" t="s">
        <v>50</v>
      </c>
      <c r="C99" s="18">
        <f>SUM(C97:C98)</f>
        <v>10771</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8"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3637</v>
      </c>
      <c r="D4" s="19">
        <f>C4/C9</f>
        <v>0.40411111111111109</v>
      </c>
      <c r="E4" s="59"/>
      <c r="F4" s="9" t="s">
        <v>82</v>
      </c>
      <c r="G4" s="43">
        <v>25</v>
      </c>
      <c r="H4" s="19">
        <f>G4/G6</f>
        <v>0.83333333333333337</v>
      </c>
      <c r="I4" s="59"/>
      <c r="J4" s="9" t="s">
        <v>839</v>
      </c>
      <c r="K4" s="18">
        <v>7361</v>
      </c>
      <c r="L4" s="19">
        <f>K4/K6</f>
        <v>0.84231605446847468</v>
      </c>
      <c r="M4" s="60"/>
    </row>
    <row r="5" spans="1:13" ht="20.65" customHeight="1">
      <c r="A5" s="12"/>
      <c r="B5" s="9" t="s">
        <v>37</v>
      </c>
      <c r="C5" s="18">
        <v>896</v>
      </c>
      <c r="D5" s="19">
        <f>C5/C9</f>
        <v>9.955555555555555E-2</v>
      </c>
      <c r="E5" s="59"/>
      <c r="F5" s="9" t="s">
        <v>86</v>
      </c>
      <c r="G5" s="43">
        <v>5</v>
      </c>
      <c r="H5" s="19">
        <f>G5/G6</f>
        <v>0.16666666666666666</v>
      </c>
      <c r="I5" s="59"/>
      <c r="J5" s="9" t="s">
        <v>840</v>
      </c>
      <c r="K5" s="18">
        <v>1378</v>
      </c>
      <c r="L5" s="19">
        <f>K5/K6</f>
        <v>0.15768394553152534</v>
      </c>
      <c r="M5" s="60"/>
    </row>
    <row r="6" spans="1:13" ht="20.65" customHeight="1">
      <c r="A6" s="12"/>
      <c r="B6" s="9" t="s">
        <v>47</v>
      </c>
      <c r="C6" s="18">
        <v>85</v>
      </c>
      <c r="D6" s="19">
        <f>C6/C9</f>
        <v>9.4444444444444445E-3</v>
      </c>
      <c r="E6" s="59"/>
      <c r="F6" s="9" t="s">
        <v>50</v>
      </c>
      <c r="G6" s="18">
        <f>SUM(G4:G5)</f>
        <v>30</v>
      </c>
      <c r="H6" s="19">
        <f>SUM(H4:H5)</f>
        <v>1</v>
      </c>
      <c r="I6" s="59"/>
      <c r="J6" s="9" t="s">
        <v>50</v>
      </c>
      <c r="K6" s="18">
        <f>SUM(K4:K5)</f>
        <v>8739</v>
      </c>
      <c r="L6" s="19">
        <f>SUM(L4:L5)</f>
        <v>1</v>
      </c>
      <c r="M6" s="60"/>
    </row>
    <row r="7" spans="1:13" ht="20.65" customHeight="1">
      <c r="A7" s="12"/>
      <c r="B7" s="9" t="s">
        <v>52</v>
      </c>
      <c r="C7" s="18">
        <v>4315</v>
      </c>
      <c r="D7" s="19">
        <f>C7/C9</f>
        <v>0.47944444444444445</v>
      </c>
      <c r="E7" s="60"/>
      <c r="F7" s="63"/>
      <c r="G7" s="63"/>
      <c r="H7" s="63"/>
      <c r="I7" s="61"/>
      <c r="J7" s="63"/>
      <c r="K7" s="63"/>
      <c r="L7" s="63"/>
      <c r="M7" s="61"/>
    </row>
    <row r="8" spans="1:13" ht="44.65" customHeight="1">
      <c r="A8" s="12"/>
      <c r="B8" s="9" t="s">
        <v>55</v>
      </c>
      <c r="C8" s="18">
        <v>67</v>
      </c>
      <c r="D8" s="19">
        <f>C8/C9</f>
        <v>7.4444444444444445E-3</v>
      </c>
      <c r="E8" s="59"/>
      <c r="F8" s="9" t="s">
        <v>102</v>
      </c>
      <c r="G8" s="9" t="s">
        <v>16</v>
      </c>
      <c r="H8" s="9" t="s">
        <v>17</v>
      </c>
      <c r="I8" s="59"/>
      <c r="J8" s="9" t="s">
        <v>841</v>
      </c>
      <c r="K8" s="9" t="s">
        <v>16</v>
      </c>
      <c r="L8" s="9" t="s">
        <v>17</v>
      </c>
      <c r="M8" s="60"/>
    </row>
    <row r="9" spans="1:13" ht="20.65" customHeight="1">
      <c r="A9" s="12"/>
      <c r="B9" s="9" t="s">
        <v>50</v>
      </c>
      <c r="C9" s="18">
        <f>SUM(C4:C8)</f>
        <v>9000</v>
      </c>
      <c r="D9" s="19">
        <f>SUM(D4:D8)</f>
        <v>1</v>
      </c>
      <c r="E9" s="59"/>
      <c r="F9" s="9" t="s">
        <v>109</v>
      </c>
      <c r="G9" s="18">
        <v>5063</v>
      </c>
      <c r="H9" s="19">
        <f>G9/G11</f>
        <v>0.59832190971401555</v>
      </c>
      <c r="I9" s="59"/>
      <c r="J9" s="9" t="s">
        <v>842</v>
      </c>
      <c r="K9" s="18">
        <v>5117</v>
      </c>
      <c r="L9" s="19">
        <f>K9/K11</f>
        <v>0.64227438182502827</v>
      </c>
      <c r="M9" s="60"/>
    </row>
    <row r="10" spans="1:13" ht="20.65" customHeight="1">
      <c r="A10" s="49"/>
      <c r="B10" s="62"/>
      <c r="C10" s="63"/>
      <c r="D10" s="63"/>
      <c r="E10" s="64"/>
      <c r="F10" s="9" t="s">
        <v>112</v>
      </c>
      <c r="G10" s="18">
        <v>3399</v>
      </c>
      <c r="H10" s="19">
        <f>G10/G11</f>
        <v>0.40167809028598439</v>
      </c>
      <c r="I10" s="59"/>
      <c r="J10" s="9" t="s">
        <v>843</v>
      </c>
      <c r="K10" s="18">
        <v>2850</v>
      </c>
      <c r="L10" s="19">
        <f>K10/K11</f>
        <v>0.35772561817497178</v>
      </c>
      <c r="M10" s="60"/>
    </row>
    <row r="11" spans="1:13" ht="20.65" customHeight="1">
      <c r="A11" s="12"/>
      <c r="B11" s="9" t="s">
        <v>75</v>
      </c>
      <c r="C11" s="9" t="s">
        <v>16</v>
      </c>
      <c r="D11" s="9" t="s">
        <v>17</v>
      </c>
      <c r="E11" s="59"/>
      <c r="F11" s="9" t="s">
        <v>50</v>
      </c>
      <c r="G11" s="18">
        <f>SUM(G9:G10)</f>
        <v>8462</v>
      </c>
      <c r="H11" s="19">
        <f>SUM(H9:H10)</f>
        <v>1</v>
      </c>
      <c r="I11" s="59"/>
      <c r="J11" s="9" t="s">
        <v>50</v>
      </c>
      <c r="K11" s="18">
        <f>SUM(K9:K10)</f>
        <v>7967</v>
      </c>
      <c r="L11" s="19">
        <f>SUM(L9:L10)</f>
        <v>1</v>
      </c>
      <c r="M11" s="60"/>
    </row>
    <row r="12" spans="1:13" ht="20.65" customHeight="1">
      <c r="A12" s="12"/>
      <c r="B12" s="9" t="s">
        <v>81</v>
      </c>
      <c r="C12" s="18">
        <v>4057</v>
      </c>
      <c r="D12" s="19">
        <f>C12/C15</f>
        <v>0.50922555541609138</v>
      </c>
      <c r="E12" s="60"/>
      <c r="F12" s="63"/>
      <c r="G12" s="63"/>
      <c r="H12" s="63"/>
      <c r="I12" s="61"/>
      <c r="J12" s="63"/>
      <c r="K12" s="63"/>
      <c r="L12" s="63"/>
      <c r="M12" s="61"/>
    </row>
    <row r="13" spans="1:13" ht="32.65" customHeight="1">
      <c r="A13" s="12"/>
      <c r="B13" s="9" t="s">
        <v>85</v>
      </c>
      <c r="C13" s="18">
        <v>2842</v>
      </c>
      <c r="D13" s="19">
        <f>C13/C15</f>
        <v>0.35672147608886656</v>
      </c>
      <c r="E13" s="59"/>
      <c r="F13" s="9" t="s">
        <v>138</v>
      </c>
      <c r="G13" s="9" t="s">
        <v>16</v>
      </c>
      <c r="H13" s="9" t="s">
        <v>17</v>
      </c>
      <c r="I13" s="59"/>
      <c r="J13" s="9" t="s">
        <v>549</v>
      </c>
      <c r="K13" s="9" t="s">
        <v>16</v>
      </c>
      <c r="L13" s="9" t="s">
        <v>17</v>
      </c>
      <c r="M13" s="60"/>
    </row>
    <row r="14" spans="1:13" ht="20.65" customHeight="1">
      <c r="A14" s="12"/>
      <c r="B14" s="9" t="s">
        <v>90</v>
      </c>
      <c r="C14" s="18">
        <v>1068</v>
      </c>
      <c r="D14" s="19">
        <f>C14/C15</f>
        <v>0.13405296849504206</v>
      </c>
      <c r="E14" s="59"/>
      <c r="F14" s="9" t="s">
        <v>143</v>
      </c>
      <c r="G14" s="18">
        <v>1866</v>
      </c>
      <c r="H14" s="19">
        <f>G14/G16</f>
        <v>0.22211641471253421</v>
      </c>
      <c r="I14" s="59"/>
      <c r="J14" s="9" t="s">
        <v>844</v>
      </c>
      <c r="K14" s="18">
        <v>2566</v>
      </c>
      <c r="L14" s="19">
        <f>K14/K18</f>
        <v>0.33307372793354101</v>
      </c>
      <c r="M14" s="60"/>
    </row>
    <row r="15" spans="1:13" ht="20.65" customHeight="1">
      <c r="A15" s="12"/>
      <c r="B15" s="9" t="s">
        <v>50</v>
      </c>
      <c r="C15" s="18">
        <f>SUM(C12:C14)</f>
        <v>7967</v>
      </c>
      <c r="D15" s="19">
        <f>SUM(D12:D14)</f>
        <v>1</v>
      </c>
      <c r="E15" s="59"/>
      <c r="F15" s="9" t="s">
        <v>149</v>
      </c>
      <c r="G15" s="18">
        <v>6535</v>
      </c>
      <c r="H15" s="19">
        <f>G15/G16</f>
        <v>0.77788358528746582</v>
      </c>
      <c r="I15" s="59"/>
      <c r="J15" s="9" t="s">
        <v>845</v>
      </c>
      <c r="K15" s="43">
        <v>1866</v>
      </c>
      <c r="L15" s="19">
        <f>K15/K18</f>
        <v>0.24221183800623053</v>
      </c>
      <c r="M15" s="60"/>
    </row>
    <row r="16" spans="1:13" ht="20.65" customHeight="1">
      <c r="A16" s="49"/>
      <c r="B16" s="62"/>
      <c r="C16" s="63"/>
      <c r="D16" s="63"/>
      <c r="E16" s="64"/>
      <c r="F16" s="9" t="s">
        <v>50</v>
      </c>
      <c r="G16" s="18">
        <f>SUM(G14:G15)</f>
        <v>8401</v>
      </c>
      <c r="H16" s="19">
        <f>SUM(H14:H15)</f>
        <v>1</v>
      </c>
      <c r="I16" s="59"/>
      <c r="J16" s="9" t="s">
        <v>846</v>
      </c>
      <c r="K16" s="18">
        <v>729</v>
      </c>
      <c r="L16" s="19">
        <f>K16/K18</f>
        <v>9.4626168224299062E-2</v>
      </c>
      <c r="M16" s="60"/>
    </row>
    <row r="17" spans="1:13" ht="20.65" customHeight="1">
      <c r="A17" s="12"/>
      <c r="B17" s="9" t="s">
        <v>108</v>
      </c>
      <c r="C17" s="9" t="s">
        <v>16</v>
      </c>
      <c r="D17" s="9" t="s">
        <v>17</v>
      </c>
      <c r="E17" s="60"/>
      <c r="F17" s="63"/>
      <c r="G17" s="63"/>
      <c r="H17" s="63"/>
      <c r="I17" s="64"/>
      <c r="J17" s="9" t="s">
        <v>847</v>
      </c>
      <c r="K17" s="18">
        <v>2543</v>
      </c>
      <c r="L17" s="19">
        <f>K17/K18</f>
        <v>0.33008826583592937</v>
      </c>
      <c r="M17" s="60"/>
    </row>
    <row r="18" spans="1:13" ht="20.65" customHeight="1">
      <c r="A18" s="12"/>
      <c r="B18" s="9" t="s">
        <v>111</v>
      </c>
      <c r="C18" s="18">
        <v>1282</v>
      </c>
      <c r="D18" s="19">
        <f>C18/C22</f>
        <v>0.16924092409240923</v>
      </c>
      <c r="E18" s="59"/>
      <c r="F18" s="9" t="s">
        <v>247</v>
      </c>
      <c r="G18" s="9" t="s">
        <v>16</v>
      </c>
      <c r="H18" s="9" t="s">
        <v>17</v>
      </c>
      <c r="I18" s="59"/>
      <c r="J18" s="9" t="s">
        <v>50</v>
      </c>
      <c r="K18" s="18">
        <f>SUM(K14:K17)</f>
        <v>7704</v>
      </c>
      <c r="L18" s="19">
        <f>SUM(L14:L17)</f>
        <v>1</v>
      </c>
      <c r="M18" s="60"/>
    </row>
    <row r="19" spans="1:13" ht="20.65" customHeight="1">
      <c r="A19" s="12"/>
      <c r="B19" s="9" t="s">
        <v>114</v>
      </c>
      <c r="C19" s="18">
        <v>1669</v>
      </c>
      <c r="D19" s="19">
        <f>C19/C22</f>
        <v>0.22033003300330034</v>
      </c>
      <c r="E19" s="59"/>
      <c r="F19" s="9" t="s">
        <v>252</v>
      </c>
      <c r="G19" s="18">
        <v>651</v>
      </c>
      <c r="H19" s="19">
        <f>G19/G21</f>
        <v>0.48079763663220088</v>
      </c>
      <c r="I19" s="60"/>
      <c r="J19" s="63"/>
      <c r="K19" s="63"/>
      <c r="L19" s="63"/>
      <c r="M19" s="61"/>
    </row>
    <row r="20" spans="1:13" ht="32.65" customHeight="1">
      <c r="A20" s="12"/>
      <c r="B20" s="9" t="s">
        <v>120</v>
      </c>
      <c r="C20" s="18">
        <v>3028</v>
      </c>
      <c r="D20" s="19">
        <f>C20/C22</f>
        <v>0.39973597359735974</v>
      </c>
      <c r="E20" s="59"/>
      <c r="F20" s="9" t="s">
        <v>257</v>
      </c>
      <c r="G20" s="43">
        <v>703</v>
      </c>
      <c r="H20" s="19">
        <f>G20/G21</f>
        <v>0.51920236336779912</v>
      </c>
      <c r="I20" s="59"/>
      <c r="J20" s="9" t="s">
        <v>539</v>
      </c>
      <c r="K20" s="9" t="s">
        <v>16</v>
      </c>
      <c r="L20" s="9" t="s">
        <v>17</v>
      </c>
      <c r="M20" s="60"/>
    </row>
    <row r="21" spans="1:13" ht="20.65" customHeight="1">
      <c r="A21" s="12"/>
      <c r="B21" s="9" t="s">
        <v>127</v>
      </c>
      <c r="C21" s="18">
        <v>1596</v>
      </c>
      <c r="D21" s="19">
        <f>C21/C22</f>
        <v>0.21069306930693069</v>
      </c>
      <c r="E21" s="59"/>
      <c r="F21" s="9" t="s">
        <v>50</v>
      </c>
      <c r="G21" s="18">
        <f>SUM(G19:G20)</f>
        <v>1354</v>
      </c>
      <c r="H21" s="19">
        <f>SUM(H19:H20)</f>
        <v>1</v>
      </c>
      <c r="I21" s="59"/>
      <c r="J21" s="9" t="s">
        <v>848</v>
      </c>
      <c r="K21" s="18">
        <v>5073</v>
      </c>
      <c r="L21" s="19">
        <f>K21/K23</f>
        <v>0.65491866769945783</v>
      </c>
      <c r="M21" s="60"/>
    </row>
    <row r="22" spans="1:13" ht="20.65" customHeight="1">
      <c r="A22" s="12"/>
      <c r="B22" s="9" t="s">
        <v>50</v>
      </c>
      <c r="C22" s="18">
        <f>SUM(C18:C21)</f>
        <v>7575</v>
      </c>
      <c r="D22" s="19">
        <f>SUM(D18:D21)</f>
        <v>1</v>
      </c>
      <c r="E22" s="60"/>
      <c r="F22" s="63"/>
      <c r="G22" s="63"/>
      <c r="H22" s="63"/>
      <c r="I22" s="64"/>
      <c r="J22" s="9" t="s">
        <v>849</v>
      </c>
      <c r="K22" s="18">
        <v>2673</v>
      </c>
      <c r="L22" s="19">
        <f>K22/K23</f>
        <v>0.34508133230054222</v>
      </c>
      <c r="M22" s="60"/>
    </row>
    <row r="23" spans="1:13" ht="20.65" customHeight="1">
      <c r="A23" s="49"/>
      <c r="B23" s="62"/>
      <c r="C23" s="63"/>
      <c r="D23" s="63"/>
      <c r="E23" s="64"/>
      <c r="F23" s="9" t="s">
        <v>264</v>
      </c>
      <c r="G23" s="9" t="s">
        <v>16</v>
      </c>
      <c r="H23" s="9" t="s">
        <v>17</v>
      </c>
      <c r="I23" s="59"/>
      <c r="J23" s="9" t="s">
        <v>50</v>
      </c>
      <c r="K23" s="18">
        <f>SUM(K21:K22)</f>
        <v>7746</v>
      </c>
      <c r="L23" s="19">
        <f>SUM(L21:L22)</f>
        <v>1</v>
      </c>
      <c r="M23" s="60"/>
    </row>
    <row r="24" spans="1:13" ht="20.65" customHeight="1">
      <c r="A24" s="12"/>
      <c r="B24" s="9" t="s">
        <v>137</v>
      </c>
      <c r="C24" s="9" t="s">
        <v>16</v>
      </c>
      <c r="D24" s="9" t="s">
        <v>17</v>
      </c>
      <c r="E24" s="59"/>
      <c r="F24" s="9" t="s">
        <v>268</v>
      </c>
      <c r="G24" s="43">
        <v>2486</v>
      </c>
      <c r="H24" s="19">
        <f>G24/G26</f>
        <v>0.34910827131020922</v>
      </c>
      <c r="I24" s="60"/>
      <c r="J24" s="63"/>
      <c r="K24" s="63"/>
      <c r="L24" s="63"/>
      <c r="M24" s="61"/>
    </row>
    <row r="25" spans="1:13" ht="20.65" customHeight="1">
      <c r="A25" s="12"/>
      <c r="B25" s="9" t="s">
        <v>142</v>
      </c>
      <c r="C25" s="18">
        <v>4064</v>
      </c>
      <c r="D25" s="19">
        <f>C25/C27</f>
        <v>0.5579352004393191</v>
      </c>
      <c r="E25" s="59"/>
      <c r="F25" s="9" t="s">
        <v>272</v>
      </c>
      <c r="G25" s="43">
        <v>4635</v>
      </c>
      <c r="H25" s="19">
        <f>G25/G26</f>
        <v>0.65089172868979073</v>
      </c>
      <c r="I25" s="59"/>
      <c r="J25" s="9" t="s">
        <v>542</v>
      </c>
      <c r="K25" s="9" t="s">
        <v>16</v>
      </c>
      <c r="L25" s="9" t="s">
        <v>17</v>
      </c>
      <c r="M25" s="60"/>
    </row>
    <row r="26" spans="1:13" ht="20.65" customHeight="1">
      <c r="A26" s="12"/>
      <c r="B26" s="9" t="s">
        <v>148</v>
      </c>
      <c r="C26" s="18">
        <v>3220</v>
      </c>
      <c r="D26" s="19">
        <f>C26/C27</f>
        <v>0.44206479956068095</v>
      </c>
      <c r="E26" s="59"/>
      <c r="F26" s="9" t="s">
        <v>50</v>
      </c>
      <c r="G26" s="18">
        <f>SUM(G24:G25)</f>
        <v>7121</v>
      </c>
      <c r="H26" s="19">
        <f>SUM(H24:H25)</f>
        <v>1</v>
      </c>
      <c r="I26" s="59"/>
      <c r="J26" s="9" t="s">
        <v>850</v>
      </c>
      <c r="K26" s="18">
        <v>2131</v>
      </c>
      <c r="L26" s="19">
        <f>K26/K28</f>
        <v>0.23938440799820265</v>
      </c>
      <c r="M26" s="60"/>
    </row>
    <row r="27" spans="1:13" ht="20.65" customHeight="1">
      <c r="A27" s="12"/>
      <c r="B27" s="9" t="s">
        <v>50</v>
      </c>
      <c r="C27" s="18">
        <f>SUM(C25:C26)</f>
        <v>7284</v>
      </c>
      <c r="D27" s="19">
        <f>SUM(D25:D26)</f>
        <v>1</v>
      </c>
      <c r="E27" s="60"/>
      <c r="F27" s="63"/>
      <c r="G27" s="63"/>
      <c r="H27" s="63"/>
      <c r="I27" s="64"/>
      <c r="J27" s="9" t="s">
        <v>851</v>
      </c>
      <c r="K27" s="18">
        <v>6771</v>
      </c>
      <c r="L27" s="19">
        <f>K27/K28</f>
        <v>0.7606155920017974</v>
      </c>
      <c r="M27" s="60"/>
    </row>
    <row r="28" spans="1:13" ht="20.65" customHeight="1">
      <c r="A28" s="49"/>
      <c r="B28" s="62"/>
      <c r="C28" s="63"/>
      <c r="D28" s="63"/>
      <c r="E28" s="64"/>
      <c r="F28" s="9" t="s">
        <v>68</v>
      </c>
      <c r="G28" s="9" t="s">
        <v>16</v>
      </c>
      <c r="H28" s="9" t="s">
        <v>17</v>
      </c>
      <c r="I28" s="59"/>
      <c r="J28" s="9" t="s">
        <v>50</v>
      </c>
      <c r="K28" s="18">
        <f>SUM(K26:K27)</f>
        <v>8902</v>
      </c>
      <c r="L28" s="19">
        <f>SUM(L26:L27)</f>
        <v>1</v>
      </c>
      <c r="M28" s="60"/>
    </row>
    <row r="29" spans="1:13" ht="20.65" customHeight="1">
      <c r="A29" s="12"/>
      <c r="B29" s="9" t="s">
        <v>158</v>
      </c>
      <c r="C29" s="9" t="s">
        <v>16</v>
      </c>
      <c r="D29" s="9" t="s">
        <v>17</v>
      </c>
      <c r="E29" s="59"/>
      <c r="F29" s="9" t="s">
        <v>77</v>
      </c>
      <c r="G29" s="43">
        <v>2701</v>
      </c>
      <c r="H29" s="19">
        <f>G29/G31</f>
        <v>0.46068565580760701</v>
      </c>
      <c r="I29" s="60"/>
      <c r="J29" s="63"/>
      <c r="K29" s="63"/>
      <c r="L29" s="63"/>
      <c r="M29" s="61"/>
    </row>
    <row r="30" spans="1:13" ht="20.65" customHeight="1">
      <c r="A30" s="12"/>
      <c r="B30" s="9" t="s">
        <v>163</v>
      </c>
      <c r="C30" s="18">
        <v>2195</v>
      </c>
      <c r="D30" s="19">
        <f>C30/C33</f>
        <v>0.32561934431093309</v>
      </c>
      <c r="E30" s="59"/>
      <c r="F30" s="9" t="s">
        <v>83</v>
      </c>
      <c r="G30" s="43">
        <v>3162</v>
      </c>
      <c r="H30" s="19">
        <f>G30/G31</f>
        <v>0.53931434419239299</v>
      </c>
      <c r="I30" s="59"/>
      <c r="J30" s="9" t="s">
        <v>558</v>
      </c>
      <c r="K30" s="9" t="s">
        <v>16</v>
      </c>
      <c r="L30" s="9" t="s">
        <v>17</v>
      </c>
      <c r="M30" s="60"/>
    </row>
    <row r="31" spans="1:13" ht="20.65" customHeight="1">
      <c r="A31" s="12"/>
      <c r="B31" s="9" t="s">
        <v>169</v>
      </c>
      <c r="C31" s="18">
        <v>2410</v>
      </c>
      <c r="D31" s="19">
        <f>C31/C33</f>
        <v>0.35751372199970333</v>
      </c>
      <c r="E31" s="59"/>
      <c r="F31" s="9" t="s">
        <v>50</v>
      </c>
      <c r="G31" s="18">
        <f>SUM(G29:G30)</f>
        <v>5863</v>
      </c>
      <c r="H31" s="19">
        <f>SUM(H29:H30)</f>
        <v>1</v>
      </c>
      <c r="I31" s="59"/>
      <c r="J31" s="9" t="s">
        <v>852</v>
      </c>
      <c r="K31" s="18">
        <v>1800</v>
      </c>
      <c r="L31" s="19">
        <f>K31/K33</f>
        <v>0.35587188612099646</v>
      </c>
      <c r="M31" s="60"/>
    </row>
    <row r="32" spans="1:13" ht="32.65" customHeight="1">
      <c r="A32" s="12"/>
      <c r="B32" s="9" t="s">
        <v>176</v>
      </c>
      <c r="C32" s="18">
        <v>2136</v>
      </c>
      <c r="D32" s="19">
        <f>C32/C33</f>
        <v>0.31686693368936358</v>
      </c>
      <c r="E32" s="60"/>
      <c r="F32" s="63"/>
      <c r="G32" s="63"/>
      <c r="H32" s="63"/>
      <c r="I32" s="64"/>
      <c r="J32" s="9" t="s">
        <v>853</v>
      </c>
      <c r="K32" s="18">
        <v>3258</v>
      </c>
      <c r="L32" s="19">
        <f>K32/K33</f>
        <v>0.64412811387900359</v>
      </c>
      <c r="M32" s="60"/>
    </row>
    <row r="33" spans="1:13" ht="32.65" customHeight="1">
      <c r="A33" s="12"/>
      <c r="B33" s="9" t="s">
        <v>50</v>
      </c>
      <c r="C33" s="18">
        <f>SUM(C30:C32)</f>
        <v>6741</v>
      </c>
      <c r="D33" s="19">
        <f>SUM(D30:D32)</f>
        <v>1</v>
      </c>
      <c r="E33" s="59"/>
      <c r="F33" s="9" t="s">
        <v>236</v>
      </c>
      <c r="G33" s="9" t="s">
        <v>16</v>
      </c>
      <c r="H33" s="9" t="s">
        <v>17</v>
      </c>
      <c r="I33" s="59"/>
      <c r="J33" s="9" t="s">
        <v>50</v>
      </c>
      <c r="K33" s="18">
        <f>SUM(K31:K32)</f>
        <v>5058</v>
      </c>
      <c r="L33" s="19">
        <f>SUM(L31:L32)</f>
        <v>1</v>
      </c>
      <c r="M33" s="60"/>
    </row>
    <row r="34" spans="1:13" ht="20.65" customHeight="1">
      <c r="A34" s="49"/>
      <c r="B34" s="62"/>
      <c r="C34" s="63"/>
      <c r="D34" s="63"/>
      <c r="E34" s="64"/>
      <c r="F34" s="9" t="s">
        <v>240</v>
      </c>
      <c r="G34" s="18">
        <v>2827</v>
      </c>
      <c r="H34" s="19">
        <f>G34/G38</f>
        <v>0.3304500292226768</v>
      </c>
      <c r="I34" s="60"/>
      <c r="J34" s="65"/>
      <c r="K34" s="65"/>
      <c r="L34" s="65"/>
      <c r="M34" s="61"/>
    </row>
    <row r="35" spans="1:13" ht="20.65" customHeight="1">
      <c r="A35" s="12"/>
      <c r="B35" s="9" t="s">
        <v>185</v>
      </c>
      <c r="C35" s="9" t="s">
        <v>16</v>
      </c>
      <c r="D35" s="9" t="s">
        <v>17</v>
      </c>
      <c r="E35" s="59"/>
      <c r="F35" s="9" t="s">
        <v>242</v>
      </c>
      <c r="G35" s="18">
        <v>2694</v>
      </c>
      <c r="H35" s="19">
        <f>G35/G38</f>
        <v>0.31490356516656925</v>
      </c>
      <c r="I35" s="60"/>
      <c r="J35" s="61"/>
      <c r="K35" s="61"/>
      <c r="L35" s="61"/>
      <c r="M35" s="61"/>
    </row>
    <row r="36" spans="1:13" ht="20.65" customHeight="1">
      <c r="A36" s="12"/>
      <c r="B36" s="9" t="s">
        <v>192</v>
      </c>
      <c r="C36" s="18">
        <v>1439</v>
      </c>
      <c r="D36" s="19">
        <f>C36/C38</f>
        <v>0.2464041095890411</v>
      </c>
      <c r="E36" s="59"/>
      <c r="F36" s="9" t="s">
        <v>245</v>
      </c>
      <c r="G36" s="18">
        <v>1248</v>
      </c>
      <c r="H36" s="19">
        <f>G36/G38</f>
        <v>0.14587960257159555</v>
      </c>
      <c r="I36" s="60"/>
      <c r="J36" s="61"/>
      <c r="K36" s="61"/>
      <c r="L36" s="61"/>
      <c r="M36" s="61"/>
    </row>
    <row r="37" spans="1:13" ht="20.65" customHeight="1">
      <c r="A37" s="12"/>
      <c r="B37" s="9" t="s">
        <v>199</v>
      </c>
      <c r="C37" s="18">
        <v>4401</v>
      </c>
      <c r="D37" s="19">
        <f>C37/C38</f>
        <v>0.75359589041095887</v>
      </c>
      <c r="E37" s="59"/>
      <c r="F37" s="9" t="s">
        <v>249</v>
      </c>
      <c r="G37" s="18">
        <v>1786</v>
      </c>
      <c r="H37" s="19">
        <f>G37/G38</f>
        <v>0.2087668030391584</v>
      </c>
      <c r="I37" s="60"/>
      <c r="J37" s="61"/>
      <c r="K37" s="61"/>
      <c r="L37" s="61"/>
      <c r="M37" s="61"/>
    </row>
    <row r="38" spans="1:13" ht="20.65" customHeight="1">
      <c r="A38" s="12"/>
      <c r="B38" s="9" t="s">
        <v>50</v>
      </c>
      <c r="C38" s="18">
        <f>SUM(C36:C37)</f>
        <v>5840</v>
      </c>
      <c r="D38" s="19">
        <f>SUM(D36:D37)</f>
        <v>1</v>
      </c>
      <c r="E38" s="59"/>
      <c r="F38" s="9" t="s">
        <v>50</v>
      </c>
      <c r="G38" s="18">
        <f>SUM(G34:G37)</f>
        <v>8555</v>
      </c>
      <c r="H38" s="19">
        <f>SUM(H34:H37)</f>
        <v>1</v>
      </c>
      <c r="I38" s="60"/>
      <c r="J38" s="61"/>
      <c r="K38" s="61"/>
      <c r="L38" s="61"/>
      <c r="M38" s="61"/>
    </row>
    <row r="39" spans="1:13" ht="20.65" customHeight="1">
      <c r="A39" s="49"/>
      <c r="B39" s="62"/>
      <c r="C39" s="63"/>
      <c r="D39" s="63"/>
      <c r="E39" s="61"/>
      <c r="F39" s="65"/>
      <c r="G39" s="65"/>
      <c r="H39" s="65"/>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2753</v>
      </c>
      <c r="D41" s="19">
        <f>C41/C44</f>
        <v>0.47919930374238467</v>
      </c>
      <c r="E41" s="60"/>
      <c r="F41" s="61"/>
      <c r="G41" s="61"/>
      <c r="H41" s="61"/>
      <c r="I41" s="61"/>
      <c r="J41" s="61"/>
      <c r="K41" s="61"/>
      <c r="L41" s="61"/>
      <c r="M41" s="61"/>
    </row>
    <row r="42" spans="1:13" ht="20.65" customHeight="1">
      <c r="A42" s="12"/>
      <c r="B42" s="9" t="s">
        <v>220</v>
      </c>
      <c r="C42" s="18">
        <v>1169</v>
      </c>
      <c r="D42" s="19">
        <f>C42/C44</f>
        <v>0.20348128807658833</v>
      </c>
      <c r="E42" s="60"/>
      <c r="F42" s="61"/>
      <c r="G42" s="61"/>
      <c r="H42" s="61"/>
      <c r="I42" s="61"/>
      <c r="J42" s="61"/>
      <c r="K42" s="61"/>
      <c r="L42" s="61"/>
      <c r="M42" s="61"/>
    </row>
    <row r="43" spans="1:13" ht="32.65" customHeight="1">
      <c r="A43" s="12"/>
      <c r="B43" s="9" t="s">
        <v>224</v>
      </c>
      <c r="C43" s="18">
        <v>1823</v>
      </c>
      <c r="D43" s="19">
        <f>C43/C44</f>
        <v>0.317319408181027</v>
      </c>
      <c r="E43" s="60"/>
      <c r="F43" s="61"/>
      <c r="G43" s="61"/>
      <c r="H43" s="61"/>
      <c r="I43" s="61"/>
      <c r="J43" s="61"/>
      <c r="K43" s="61"/>
      <c r="L43" s="61"/>
      <c r="M43" s="61"/>
    </row>
    <row r="44" spans="1:13" ht="20.65" customHeight="1">
      <c r="A44" s="12"/>
      <c r="B44" s="9" t="s">
        <v>50</v>
      </c>
      <c r="C44" s="18">
        <f>SUM(C41:C43)</f>
        <v>5745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3168</v>
      </c>
      <c r="D47" s="19">
        <f>C47/C49</f>
        <v>0.55230125523012552</v>
      </c>
      <c r="E47" s="60"/>
      <c r="F47" s="61"/>
      <c r="G47" s="61"/>
      <c r="H47" s="61"/>
      <c r="I47" s="61"/>
      <c r="J47" s="61"/>
      <c r="K47" s="61"/>
      <c r="L47" s="61"/>
      <c r="M47" s="61"/>
    </row>
    <row r="48" spans="1:13" ht="32.65" customHeight="1">
      <c r="A48" s="12"/>
      <c r="B48" s="9" t="s">
        <v>241</v>
      </c>
      <c r="C48" s="18">
        <v>2568</v>
      </c>
      <c r="D48" s="19">
        <f>C48/C49</f>
        <v>0.44769874476987448</v>
      </c>
      <c r="E48" s="60"/>
      <c r="F48" s="61"/>
      <c r="G48" s="61"/>
      <c r="H48" s="61"/>
      <c r="I48" s="61"/>
      <c r="J48" s="61"/>
      <c r="K48" s="61"/>
      <c r="L48" s="61"/>
      <c r="M48" s="61"/>
    </row>
    <row r="49" spans="1:13" ht="20.65" customHeight="1">
      <c r="A49" s="12"/>
      <c r="B49" s="9" t="s">
        <v>50</v>
      </c>
      <c r="C49" s="18">
        <f>SUM(C47:C48)</f>
        <v>5736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3708</v>
      </c>
      <c r="D52" s="19">
        <f>C52/C54</f>
        <v>0.66344605475040253</v>
      </c>
      <c r="E52" s="60"/>
      <c r="F52" s="61"/>
      <c r="G52" s="61"/>
      <c r="H52" s="61"/>
      <c r="I52" s="61"/>
      <c r="J52" s="61"/>
      <c r="K52" s="61"/>
      <c r="L52" s="61"/>
      <c r="M52" s="61"/>
    </row>
    <row r="53" spans="1:13" ht="20.65" customHeight="1">
      <c r="A53" s="12"/>
      <c r="B53" s="9" t="s">
        <v>259</v>
      </c>
      <c r="C53" s="18">
        <v>1881</v>
      </c>
      <c r="D53" s="19">
        <f>C53/C54</f>
        <v>0.33655394524959742</v>
      </c>
      <c r="E53" s="60"/>
      <c r="F53" s="61"/>
      <c r="G53" s="61"/>
      <c r="H53" s="61"/>
      <c r="I53" s="61"/>
      <c r="J53" s="61"/>
      <c r="K53" s="61"/>
      <c r="L53" s="61"/>
      <c r="M53" s="61"/>
    </row>
    <row r="54" spans="1:13" ht="20.65" customHeight="1">
      <c r="A54" s="12"/>
      <c r="B54" s="9" t="s">
        <v>50</v>
      </c>
      <c r="C54" s="18">
        <f>SUM(C52:C53)</f>
        <v>5589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2109</v>
      </c>
      <c r="D57" s="19">
        <f>C57/C60</f>
        <v>0.36722967090370884</v>
      </c>
      <c r="E57" s="60"/>
      <c r="F57" s="61"/>
      <c r="G57" s="61"/>
      <c r="H57" s="61"/>
      <c r="I57" s="61"/>
      <c r="J57" s="61"/>
      <c r="K57" s="61"/>
      <c r="L57" s="61"/>
      <c r="M57" s="61"/>
    </row>
    <row r="58" spans="1:13" ht="20.65" customHeight="1">
      <c r="A58" s="12"/>
      <c r="B58" s="9" t="s">
        <v>274</v>
      </c>
      <c r="C58" s="18">
        <v>1885</v>
      </c>
      <c r="D58" s="19">
        <f>C58/C60</f>
        <v>0.32822566602820824</v>
      </c>
      <c r="E58" s="60"/>
      <c r="F58" s="61"/>
      <c r="G58" s="61"/>
      <c r="H58" s="61"/>
      <c r="I58" s="61"/>
      <c r="J58" s="61"/>
      <c r="K58" s="61"/>
      <c r="L58" s="61"/>
      <c r="M58" s="61"/>
    </row>
    <row r="59" spans="1:13" ht="20.65" customHeight="1">
      <c r="A59" s="12"/>
      <c r="B59" s="9" t="s">
        <v>278</v>
      </c>
      <c r="C59" s="18">
        <v>1749</v>
      </c>
      <c r="D59" s="19">
        <f>C59/C60</f>
        <v>0.30454466306808287</v>
      </c>
      <c r="E59" s="60"/>
      <c r="F59" s="61"/>
      <c r="G59" s="61"/>
      <c r="H59" s="61"/>
      <c r="I59" s="61"/>
      <c r="J59" s="61"/>
      <c r="K59" s="61"/>
      <c r="L59" s="61"/>
      <c r="M59" s="61"/>
    </row>
    <row r="60" spans="1:13" ht="20.65" customHeight="1">
      <c r="A60" s="12"/>
      <c r="B60" s="9" t="s">
        <v>50</v>
      </c>
      <c r="C60" s="18">
        <f>SUM(C57:C59)</f>
        <v>5743</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2370</v>
      </c>
      <c r="D63" s="19">
        <f>C63/C65</f>
        <v>0.41469816272965881</v>
      </c>
      <c r="E63" s="60"/>
      <c r="F63" s="61"/>
      <c r="G63" s="61"/>
      <c r="H63" s="61"/>
      <c r="I63" s="61"/>
      <c r="J63" s="61"/>
      <c r="K63" s="61"/>
      <c r="L63" s="61"/>
      <c r="M63" s="61"/>
    </row>
    <row r="64" spans="1:13" ht="20.65" customHeight="1">
      <c r="A64" s="12"/>
      <c r="B64" s="9" t="s">
        <v>295</v>
      </c>
      <c r="C64" s="18">
        <v>3345</v>
      </c>
      <c r="D64" s="19">
        <f>C64/C65</f>
        <v>0.58530183727034124</v>
      </c>
      <c r="E64" s="60"/>
      <c r="F64" s="61"/>
      <c r="G64" s="61"/>
      <c r="H64" s="61"/>
      <c r="I64" s="61"/>
      <c r="J64" s="61"/>
      <c r="K64" s="61"/>
      <c r="L64" s="61"/>
      <c r="M64" s="61"/>
    </row>
    <row r="65" spans="1:13" ht="20.65" customHeight="1">
      <c r="A65" s="12"/>
      <c r="B65" s="9" t="s">
        <v>50</v>
      </c>
      <c r="C65" s="18">
        <f>SUM(C63:C64)</f>
        <v>5715</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2438</v>
      </c>
      <c r="D68" s="19">
        <f>C68/C70</f>
        <v>0.38207177558376432</v>
      </c>
      <c r="E68" s="60"/>
      <c r="F68" s="61"/>
      <c r="G68" s="61"/>
      <c r="H68" s="61"/>
      <c r="I68" s="61"/>
      <c r="J68" s="61"/>
      <c r="K68" s="61"/>
      <c r="L68" s="61"/>
      <c r="M68" s="61"/>
    </row>
    <row r="69" spans="1:13" ht="20.65" customHeight="1">
      <c r="A69" s="12"/>
      <c r="B69" s="9" t="s">
        <v>309</v>
      </c>
      <c r="C69" s="18">
        <v>3943</v>
      </c>
      <c r="D69" s="19">
        <f>C69/C70</f>
        <v>0.61792822441623574</v>
      </c>
      <c r="E69" s="60"/>
      <c r="F69" s="61"/>
      <c r="G69" s="61"/>
      <c r="H69" s="61"/>
      <c r="I69" s="61"/>
      <c r="J69" s="61"/>
      <c r="K69" s="61"/>
      <c r="L69" s="61"/>
      <c r="M69" s="61"/>
    </row>
    <row r="70" spans="1:13" ht="20.65" customHeight="1">
      <c r="A70" s="12"/>
      <c r="B70" s="9" t="s">
        <v>50</v>
      </c>
      <c r="C70" s="18">
        <f>SUM(C68:C69)</f>
        <v>6381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1462</v>
      </c>
      <c r="D73" s="19">
        <f>C73/C76</f>
        <v>0.24018399868572368</v>
      </c>
      <c r="E73" s="60"/>
      <c r="F73" s="61"/>
      <c r="G73" s="61"/>
      <c r="H73" s="61"/>
      <c r="I73" s="61"/>
      <c r="J73" s="61"/>
      <c r="K73" s="61"/>
      <c r="L73" s="61"/>
      <c r="M73" s="61"/>
    </row>
    <row r="74" spans="1:13" ht="20.65" customHeight="1">
      <c r="A74" s="12"/>
      <c r="B74" s="9" t="s">
        <v>321</v>
      </c>
      <c r="C74" s="18">
        <v>1190</v>
      </c>
      <c r="D74" s="19">
        <f>C74/C76</f>
        <v>0.195498603581403</v>
      </c>
      <c r="E74" s="60"/>
      <c r="F74" s="61"/>
      <c r="G74" s="61"/>
      <c r="H74" s="61"/>
      <c r="I74" s="61"/>
      <c r="J74" s="61"/>
      <c r="K74" s="61"/>
      <c r="L74" s="61"/>
      <c r="M74" s="61"/>
    </row>
    <row r="75" spans="1:13" ht="20.65" customHeight="1">
      <c r="A75" s="12"/>
      <c r="B75" s="9" t="s">
        <v>323</v>
      </c>
      <c r="C75" s="18">
        <v>3435</v>
      </c>
      <c r="D75" s="19">
        <f>C75/C76</f>
        <v>0.56431739773287337</v>
      </c>
      <c r="E75" s="60"/>
      <c r="F75" s="61"/>
      <c r="G75" s="61"/>
      <c r="H75" s="61"/>
      <c r="I75" s="61"/>
      <c r="J75" s="61"/>
      <c r="K75" s="61"/>
      <c r="L75" s="61"/>
      <c r="M75" s="61"/>
    </row>
    <row r="76" spans="1:13" ht="20.65" customHeight="1">
      <c r="A76" s="12"/>
      <c r="B76" s="9" t="s">
        <v>50</v>
      </c>
      <c r="C76" s="18">
        <f>SUM(C73:C75)</f>
        <v>6087</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2141</v>
      </c>
      <c r="D79" s="19">
        <f>C79/C82</f>
        <v>0.33137285249961307</v>
      </c>
      <c r="E79" s="60"/>
      <c r="F79" s="61"/>
      <c r="G79" s="61"/>
      <c r="H79" s="61"/>
      <c r="I79" s="61"/>
      <c r="J79" s="61"/>
      <c r="K79" s="61"/>
      <c r="L79" s="61"/>
      <c r="M79" s="61"/>
    </row>
    <row r="80" spans="1:13" ht="20.65" customHeight="1">
      <c r="A80" s="12"/>
      <c r="B80" s="9" t="s">
        <v>332</v>
      </c>
      <c r="C80" s="18">
        <v>705</v>
      </c>
      <c r="D80" s="19">
        <f>C80/C82</f>
        <v>0.10911623587679925</v>
      </c>
      <c r="E80" s="60"/>
      <c r="F80" s="61"/>
      <c r="G80" s="61"/>
      <c r="H80" s="61"/>
      <c r="I80" s="61"/>
      <c r="J80" s="61"/>
      <c r="K80" s="61"/>
      <c r="L80" s="61"/>
      <c r="M80" s="61"/>
    </row>
    <row r="81" spans="1:13" ht="20.65" customHeight="1">
      <c r="A81" s="12"/>
      <c r="B81" s="9" t="s">
        <v>333</v>
      </c>
      <c r="C81" s="18">
        <v>3615</v>
      </c>
      <c r="D81" s="19">
        <f>C81/C82</f>
        <v>0.55951091162358768</v>
      </c>
      <c r="E81" s="60"/>
      <c r="F81" s="61"/>
      <c r="G81" s="61"/>
      <c r="H81" s="61"/>
      <c r="I81" s="61"/>
      <c r="J81" s="61"/>
      <c r="K81" s="61"/>
      <c r="L81" s="61"/>
      <c r="M81" s="61"/>
    </row>
    <row r="82" spans="1:13" ht="20.65" customHeight="1">
      <c r="A82" s="12"/>
      <c r="B82" s="9" t="s">
        <v>50</v>
      </c>
      <c r="C82" s="18">
        <f>SUM(C79:C81)</f>
        <v>6461</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1022</v>
      </c>
      <c r="D85" s="19">
        <f>C85/C89</f>
        <v>0.17188025563403969</v>
      </c>
      <c r="E85" s="60"/>
      <c r="F85" s="61"/>
      <c r="G85" s="61"/>
      <c r="H85" s="61"/>
      <c r="I85" s="61"/>
      <c r="J85" s="61"/>
      <c r="K85" s="61"/>
      <c r="L85" s="61"/>
      <c r="M85" s="61"/>
    </row>
    <row r="86" spans="1:13" ht="20.65" customHeight="1">
      <c r="A86" s="12"/>
      <c r="B86" s="9" t="s">
        <v>342</v>
      </c>
      <c r="C86" s="18">
        <v>1534</v>
      </c>
      <c r="D86" s="19">
        <f>C86/C89</f>
        <v>0.25798856374032964</v>
      </c>
      <c r="E86" s="60"/>
      <c r="F86" s="61"/>
      <c r="G86" s="61"/>
      <c r="H86" s="61"/>
      <c r="I86" s="61"/>
      <c r="J86" s="61"/>
      <c r="K86" s="61"/>
      <c r="L86" s="61"/>
      <c r="M86" s="61"/>
    </row>
    <row r="87" spans="1:13" ht="20.65" customHeight="1">
      <c r="A87" s="12"/>
      <c r="B87" s="9" t="s">
        <v>344</v>
      </c>
      <c r="C87" s="18">
        <v>2000</v>
      </c>
      <c r="D87" s="19">
        <f>C87/C89</f>
        <v>0.33636057854019508</v>
      </c>
      <c r="E87" s="60"/>
      <c r="F87" s="61"/>
      <c r="G87" s="61"/>
      <c r="H87" s="61"/>
      <c r="I87" s="61"/>
      <c r="J87" s="61"/>
      <c r="K87" s="61"/>
      <c r="L87" s="61"/>
      <c r="M87" s="61"/>
    </row>
    <row r="88" spans="1:13" ht="20.65" customHeight="1">
      <c r="A88" s="12"/>
      <c r="B88" s="9" t="s">
        <v>346</v>
      </c>
      <c r="C88" s="18">
        <v>1390</v>
      </c>
      <c r="D88" s="19">
        <f>C88/C89</f>
        <v>0.2337706020854356</v>
      </c>
      <c r="E88" s="60"/>
      <c r="F88" s="61"/>
      <c r="G88" s="61"/>
      <c r="H88" s="61"/>
      <c r="I88" s="61"/>
      <c r="J88" s="61"/>
      <c r="K88" s="61"/>
      <c r="L88" s="61"/>
      <c r="M88" s="61"/>
    </row>
    <row r="89" spans="1:13" ht="20.65" customHeight="1">
      <c r="A89" s="12"/>
      <c r="B89" s="9" t="s">
        <v>50</v>
      </c>
      <c r="C89" s="18">
        <f>SUM(C85:C88)</f>
        <v>5946</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3177</v>
      </c>
      <c r="D92" s="19">
        <f>C92/C94</f>
        <v>0.52651640702684788</v>
      </c>
      <c r="E92" s="60"/>
      <c r="F92" s="61"/>
      <c r="G92" s="61"/>
      <c r="H92" s="61"/>
      <c r="I92" s="61"/>
      <c r="J92" s="61"/>
      <c r="K92" s="61"/>
      <c r="L92" s="61"/>
      <c r="M92" s="61"/>
    </row>
    <row r="93" spans="1:13" ht="20.65" customHeight="1">
      <c r="A93" s="12"/>
      <c r="B93" s="9" t="s">
        <v>355</v>
      </c>
      <c r="C93" s="18">
        <v>2857</v>
      </c>
      <c r="D93" s="19">
        <f>C93/C94</f>
        <v>0.47348359297315212</v>
      </c>
      <c r="E93" s="60"/>
      <c r="F93" s="61"/>
      <c r="G93" s="61"/>
      <c r="H93" s="61"/>
      <c r="I93" s="61"/>
      <c r="J93" s="61"/>
      <c r="K93" s="61"/>
      <c r="L93" s="61"/>
      <c r="M93" s="61"/>
    </row>
    <row r="94" spans="1:13" ht="20.65" customHeight="1">
      <c r="A94" s="12"/>
      <c r="B94" s="9" t="s">
        <v>50</v>
      </c>
      <c r="C94" s="18">
        <f>SUM(C92:C93)</f>
        <v>6034</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3630</v>
      </c>
      <c r="D97" s="19">
        <f>C97/C99</f>
        <v>0.65796628602501361</v>
      </c>
      <c r="E97" s="60"/>
      <c r="F97" s="61"/>
      <c r="G97" s="61"/>
      <c r="H97" s="61"/>
      <c r="I97" s="61"/>
      <c r="J97" s="61"/>
      <c r="K97" s="61"/>
      <c r="L97" s="61"/>
      <c r="M97" s="61"/>
    </row>
    <row r="98" spans="1:13" ht="20.65" customHeight="1">
      <c r="A98" s="12"/>
      <c r="B98" s="9" t="s">
        <v>364</v>
      </c>
      <c r="C98" s="18">
        <v>1887</v>
      </c>
      <c r="D98" s="19">
        <f>C98/C99</f>
        <v>0.34203371397498639</v>
      </c>
      <c r="E98" s="60"/>
      <c r="F98" s="61"/>
      <c r="G98" s="61"/>
      <c r="H98" s="61"/>
      <c r="I98" s="61"/>
      <c r="J98" s="61"/>
      <c r="K98" s="61"/>
      <c r="L98" s="61"/>
      <c r="M98" s="61"/>
    </row>
    <row r="99" spans="1:13" ht="20.65" customHeight="1">
      <c r="A99" s="12"/>
      <c r="B99" s="9" t="s">
        <v>50</v>
      </c>
      <c r="C99" s="18">
        <f>SUM(C97:C98)</f>
        <v>5517</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09"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44.65" customHeight="1">
      <c r="A3" s="8"/>
      <c r="B3" s="9" t="s">
        <v>15</v>
      </c>
      <c r="C3" s="9" t="s">
        <v>16</v>
      </c>
      <c r="D3" s="9" t="s">
        <v>17</v>
      </c>
      <c r="E3" s="56"/>
      <c r="F3" s="9" t="s">
        <v>160</v>
      </c>
      <c r="G3" s="9" t="s">
        <v>16</v>
      </c>
      <c r="H3" s="9" t="s">
        <v>17</v>
      </c>
      <c r="I3" s="56"/>
      <c r="J3" s="9" t="s">
        <v>567</v>
      </c>
      <c r="K3" s="9" t="s">
        <v>16</v>
      </c>
      <c r="L3" s="9" t="s">
        <v>17</v>
      </c>
      <c r="M3" s="56"/>
      <c r="N3" s="9" t="s">
        <v>467</v>
      </c>
      <c r="O3" s="9" t="s">
        <v>16</v>
      </c>
      <c r="P3" s="9" t="s">
        <v>17</v>
      </c>
      <c r="Q3" s="57"/>
    </row>
    <row r="4" spans="1:17" ht="32.65" customHeight="1">
      <c r="A4" s="12"/>
      <c r="B4" s="9" t="s">
        <v>27</v>
      </c>
      <c r="C4" s="18">
        <v>13913</v>
      </c>
      <c r="D4" s="19">
        <f>C4/C9</f>
        <v>0.27861662928548542</v>
      </c>
      <c r="E4" s="59"/>
      <c r="F4" s="9" t="s">
        <v>165</v>
      </c>
      <c r="G4" s="18">
        <v>212</v>
      </c>
      <c r="H4" s="19">
        <f>G4/G6</f>
        <v>0.3402889245585875</v>
      </c>
      <c r="I4" s="59"/>
      <c r="J4" s="9" t="s">
        <v>855</v>
      </c>
      <c r="K4" s="18">
        <v>10656</v>
      </c>
      <c r="L4" s="19">
        <f>K4/K6</f>
        <v>0.80513789195315455</v>
      </c>
      <c r="M4" s="59"/>
      <c r="N4" s="9" t="s">
        <v>468</v>
      </c>
      <c r="O4" s="18">
        <v>451</v>
      </c>
      <c r="P4" s="19">
        <f>O4/O6</f>
        <v>0.26251455180442373</v>
      </c>
      <c r="Q4" s="60"/>
    </row>
    <row r="5" spans="1:17" ht="20.65" customHeight="1">
      <c r="A5" s="12"/>
      <c r="B5" s="9" t="s">
        <v>37</v>
      </c>
      <c r="C5" s="18">
        <v>8750</v>
      </c>
      <c r="D5" s="19">
        <f>C5/C9</f>
        <v>0.17522428708747195</v>
      </c>
      <c r="E5" s="59"/>
      <c r="F5" s="9" t="s">
        <v>171</v>
      </c>
      <c r="G5" s="18">
        <v>411</v>
      </c>
      <c r="H5" s="19">
        <f>G5/G6</f>
        <v>0.6597110754414125</v>
      </c>
      <c r="I5" s="59"/>
      <c r="J5" s="9" t="s">
        <v>856</v>
      </c>
      <c r="K5" s="18">
        <v>2579</v>
      </c>
      <c r="L5" s="19">
        <f>K5/K6</f>
        <v>0.19486210804684548</v>
      </c>
      <c r="M5" s="59"/>
      <c r="N5" s="9" t="s">
        <v>469</v>
      </c>
      <c r="O5" s="18">
        <v>1267</v>
      </c>
      <c r="P5" s="19">
        <f>O5/O6</f>
        <v>0.73748544819557627</v>
      </c>
      <c r="Q5" s="60"/>
    </row>
    <row r="6" spans="1:17" ht="20.65" customHeight="1">
      <c r="A6" s="12"/>
      <c r="B6" s="9" t="s">
        <v>47</v>
      </c>
      <c r="C6" s="18">
        <v>2597</v>
      </c>
      <c r="D6" s="19">
        <f>C6/C9</f>
        <v>5.2006568407561682E-2</v>
      </c>
      <c r="E6" s="59"/>
      <c r="F6" s="9" t="s">
        <v>50</v>
      </c>
      <c r="G6" s="18">
        <f>SUM(G4:G5)</f>
        <v>623</v>
      </c>
      <c r="H6" s="19">
        <f>SUM(H4:H5)</f>
        <v>1</v>
      </c>
      <c r="I6" s="59"/>
      <c r="J6" s="9" t="s">
        <v>50</v>
      </c>
      <c r="K6" s="18">
        <f>SUM(K4:K5)</f>
        <v>13235</v>
      </c>
      <c r="L6" s="19">
        <f>SUM(L4:L5)</f>
        <v>1</v>
      </c>
      <c r="M6" s="59"/>
      <c r="N6" s="9" t="s">
        <v>50</v>
      </c>
      <c r="O6" s="18">
        <f>SUM(O4:O5)</f>
        <v>1718</v>
      </c>
      <c r="P6" s="19">
        <f>SUM(P4:P5)</f>
        <v>1</v>
      </c>
      <c r="Q6" s="60"/>
    </row>
    <row r="7" spans="1:17" ht="20.65" customHeight="1">
      <c r="A7" s="12"/>
      <c r="B7" s="9" t="s">
        <v>52</v>
      </c>
      <c r="C7" s="18">
        <v>24525</v>
      </c>
      <c r="D7" s="19">
        <f>C7/C9</f>
        <v>0.49112864466517142</v>
      </c>
      <c r="E7" s="60"/>
      <c r="F7" s="63"/>
      <c r="G7" s="63"/>
      <c r="H7" s="63"/>
      <c r="I7" s="61"/>
      <c r="J7" s="63"/>
      <c r="K7" s="63"/>
      <c r="L7" s="63"/>
      <c r="M7" s="61"/>
      <c r="N7" s="63"/>
      <c r="O7" s="63"/>
      <c r="P7" s="63"/>
      <c r="Q7" s="61"/>
    </row>
    <row r="8" spans="1:17" ht="44.65" customHeight="1">
      <c r="A8" s="12"/>
      <c r="B8" s="9" t="s">
        <v>55</v>
      </c>
      <c r="C8" s="18">
        <v>151</v>
      </c>
      <c r="D8" s="19">
        <f>C8/C9</f>
        <v>3.0238705543095164E-3</v>
      </c>
      <c r="E8" s="59"/>
      <c r="F8" s="9" t="s">
        <v>181</v>
      </c>
      <c r="G8" s="9" t="s">
        <v>16</v>
      </c>
      <c r="H8" s="9" t="s">
        <v>17</v>
      </c>
      <c r="I8" s="59"/>
      <c r="J8" s="9" t="s">
        <v>593</v>
      </c>
      <c r="K8" s="9" t="s">
        <v>16</v>
      </c>
      <c r="L8" s="9" t="s">
        <v>17</v>
      </c>
      <c r="M8" s="59"/>
      <c r="N8" s="9" t="s">
        <v>470</v>
      </c>
      <c r="O8" s="9" t="s">
        <v>16</v>
      </c>
      <c r="P8" s="9" t="s">
        <v>17</v>
      </c>
      <c r="Q8" s="60"/>
    </row>
    <row r="9" spans="1:17" ht="20.65" customHeight="1">
      <c r="A9" s="12"/>
      <c r="B9" s="9" t="s">
        <v>50</v>
      </c>
      <c r="C9" s="18">
        <f>SUM(C4:C8)</f>
        <v>49936</v>
      </c>
      <c r="D9" s="19">
        <f>SUM(D4:D8)</f>
        <v>1</v>
      </c>
      <c r="E9" s="59"/>
      <c r="F9" s="9" t="s">
        <v>187</v>
      </c>
      <c r="G9" s="18">
        <v>1081</v>
      </c>
      <c r="H9" s="19">
        <f>G9/G11</f>
        <v>0.68591370558375631</v>
      </c>
      <c r="I9" s="59"/>
      <c r="J9" s="9" t="s">
        <v>857</v>
      </c>
      <c r="K9" s="18">
        <v>7980</v>
      </c>
      <c r="L9" s="19">
        <f>K9/K11</f>
        <v>0.62231927006160803</v>
      </c>
      <c r="M9" s="59"/>
      <c r="N9" s="9" t="s">
        <v>471</v>
      </c>
      <c r="O9" s="18">
        <v>797</v>
      </c>
      <c r="P9" s="19">
        <f>O9/O11</f>
        <v>0.46229698375870071</v>
      </c>
      <c r="Q9" s="60"/>
    </row>
    <row r="10" spans="1:17" ht="20.65" customHeight="1">
      <c r="A10" s="49"/>
      <c r="B10" s="62"/>
      <c r="C10" s="63"/>
      <c r="D10" s="63"/>
      <c r="E10" s="64"/>
      <c r="F10" s="9" t="s">
        <v>194</v>
      </c>
      <c r="G10" s="43">
        <v>495</v>
      </c>
      <c r="H10" s="19">
        <f>G10/G11</f>
        <v>0.31408629441624364</v>
      </c>
      <c r="I10" s="59"/>
      <c r="J10" s="9" t="s">
        <v>296</v>
      </c>
      <c r="K10" s="18">
        <v>4843</v>
      </c>
      <c r="L10" s="19">
        <f>K10/K11</f>
        <v>0.37768072993839197</v>
      </c>
      <c r="M10" s="59"/>
      <c r="N10" s="9" t="s">
        <v>472</v>
      </c>
      <c r="O10" s="18">
        <v>927</v>
      </c>
      <c r="P10" s="19">
        <f>O10/O11</f>
        <v>0.53770301624129935</v>
      </c>
      <c r="Q10" s="60"/>
    </row>
    <row r="11" spans="1:17" ht="20.65" customHeight="1">
      <c r="A11" s="12"/>
      <c r="B11" s="9" t="s">
        <v>75</v>
      </c>
      <c r="C11" s="9" t="s">
        <v>16</v>
      </c>
      <c r="D11" s="9" t="s">
        <v>17</v>
      </c>
      <c r="E11" s="59"/>
      <c r="F11" s="9" t="s">
        <v>50</v>
      </c>
      <c r="G11" s="18">
        <f>SUM(G9:G10)</f>
        <v>1576</v>
      </c>
      <c r="H11" s="19">
        <f>SUM(H9:H10)</f>
        <v>1</v>
      </c>
      <c r="I11" s="59"/>
      <c r="J11" s="9" t="s">
        <v>50</v>
      </c>
      <c r="K11" s="18">
        <f>SUM(K9:K10)</f>
        <v>12823</v>
      </c>
      <c r="L11" s="19">
        <f>SUM(L9:L10)</f>
        <v>1</v>
      </c>
      <c r="M11" s="59"/>
      <c r="N11" s="9" t="s">
        <v>50</v>
      </c>
      <c r="O11" s="18">
        <f>SUM(O9:O10)</f>
        <v>1724</v>
      </c>
      <c r="P11" s="19">
        <f>SUM(P9:P10)</f>
        <v>1</v>
      </c>
      <c r="Q11" s="60"/>
    </row>
    <row r="12" spans="1:17" ht="20.65" customHeight="1">
      <c r="A12" s="12"/>
      <c r="B12" s="9" t="s">
        <v>81</v>
      </c>
      <c r="C12" s="18">
        <v>20299</v>
      </c>
      <c r="D12" s="19">
        <f>C12/C15</f>
        <v>0.42746435866658244</v>
      </c>
      <c r="E12" s="60"/>
      <c r="F12" s="63"/>
      <c r="G12" s="63"/>
      <c r="H12" s="63"/>
      <c r="I12" s="61"/>
      <c r="J12" s="63"/>
      <c r="K12" s="63"/>
      <c r="L12" s="63"/>
      <c r="M12" s="61"/>
      <c r="N12" s="63"/>
      <c r="O12" s="63"/>
      <c r="P12" s="63"/>
      <c r="Q12" s="61"/>
    </row>
    <row r="13" spans="1:17" ht="44.65" customHeight="1">
      <c r="A13" s="12"/>
      <c r="B13" s="9" t="s">
        <v>85</v>
      </c>
      <c r="C13" s="18">
        <v>18866</v>
      </c>
      <c r="D13" s="19">
        <f>C13/C15</f>
        <v>0.39728767873312698</v>
      </c>
      <c r="E13" s="59"/>
      <c r="F13" s="9" t="s">
        <v>365</v>
      </c>
      <c r="G13" s="9" t="s">
        <v>16</v>
      </c>
      <c r="H13" s="9" t="s">
        <v>17</v>
      </c>
      <c r="I13" s="59"/>
      <c r="J13" s="9" t="s">
        <v>691</v>
      </c>
      <c r="K13" s="9" t="s">
        <v>16</v>
      </c>
      <c r="L13" s="9" t="s">
        <v>17</v>
      </c>
      <c r="M13" s="59"/>
      <c r="N13" s="9" t="s">
        <v>473</v>
      </c>
      <c r="O13" s="9" t="s">
        <v>16</v>
      </c>
      <c r="P13" s="9" t="s">
        <v>17</v>
      </c>
      <c r="Q13" s="60"/>
    </row>
    <row r="14" spans="1:17" ht="20.65" customHeight="1">
      <c r="A14" s="12"/>
      <c r="B14" s="9" t="s">
        <v>90</v>
      </c>
      <c r="C14" s="18">
        <v>8322</v>
      </c>
      <c r="D14" s="19">
        <f>C14/C15</f>
        <v>0.1752479626002906</v>
      </c>
      <c r="E14" s="59"/>
      <c r="F14" s="9" t="s">
        <v>367</v>
      </c>
      <c r="G14" s="43">
        <v>609</v>
      </c>
      <c r="H14" s="19">
        <f>G14/G16</f>
        <v>0.27556561085972853</v>
      </c>
      <c r="I14" s="59"/>
      <c r="J14" s="9" t="s">
        <v>858</v>
      </c>
      <c r="K14" s="18">
        <v>9465</v>
      </c>
      <c r="L14" s="19">
        <f>K14/K16</f>
        <v>0.5412592211357008</v>
      </c>
      <c r="M14" s="59"/>
      <c r="N14" s="9" t="s">
        <v>474</v>
      </c>
      <c r="O14" s="18">
        <v>565</v>
      </c>
      <c r="P14" s="19">
        <f>O14/O16</f>
        <v>0.48331907613344738</v>
      </c>
      <c r="Q14" s="60"/>
    </row>
    <row r="15" spans="1:17" ht="20.65" customHeight="1">
      <c r="A15" s="12"/>
      <c r="B15" s="9" t="s">
        <v>50</v>
      </c>
      <c r="C15" s="18">
        <f>SUM(C12:C14)</f>
        <v>47487</v>
      </c>
      <c r="D15" s="19">
        <f>SUM(D12:D14)</f>
        <v>1</v>
      </c>
      <c r="E15" s="59"/>
      <c r="F15" s="9" t="s">
        <v>369</v>
      </c>
      <c r="G15" s="18">
        <v>1601</v>
      </c>
      <c r="H15" s="19">
        <f>G15/G16</f>
        <v>0.72443438914027147</v>
      </c>
      <c r="I15" s="59"/>
      <c r="J15" s="9" t="s">
        <v>859</v>
      </c>
      <c r="K15" s="18">
        <v>8022</v>
      </c>
      <c r="L15" s="19">
        <f>K15/K16</f>
        <v>0.4587407788642992</v>
      </c>
      <c r="M15" s="59"/>
      <c r="N15" s="9" t="s">
        <v>475</v>
      </c>
      <c r="O15" s="18">
        <v>604</v>
      </c>
      <c r="P15" s="19">
        <f>O15/O16</f>
        <v>0.51668092386655262</v>
      </c>
      <c r="Q15" s="60"/>
    </row>
    <row r="16" spans="1:17" ht="20.65" customHeight="1">
      <c r="A16" s="49"/>
      <c r="B16" s="62"/>
      <c r="C16" s="63"/>
      <c r="D16" s="63"/>
      <c r="E16" s="64"/>
      <c r="F16" s="9" t="s">
        <v>50</v>
      </c>
      <c r="G16" s="18">
        <f>SUM(G14:G15)</f>
        <v>2210</v>
      </c>
      <c r="H16" s="19">
        <f>SUM(H14:H15)</f>
        <v>1</v>
      </c>
      <c r="I16" s="59"/>
      <c r="J16" s="9" t="s">
        <v>50</v>
      </c>
      <c r="K16" s="18">
        <f>SUM(K14:K15)</f>
        <v>17487</v>
      </c>
      <c r="L16" s="19">
        <f>SUM(L14:L15)</f>
        <v>1</v>
      </c>
      <c r="M16" s="59"/>
      <c r="N16" s="9" t="s">
        <v>50</v>
      </c>
      <c r="O16" s="18">
        <f>SUM(O14:O15)</f>
        <v>1169</v>
      </c>
      <c r="P16" s="19">
        <f>SUM(P14:P15)</f>
        <v>1</v>
      </c>
      <c r="Q16" s="60"/>
    </row>
    <row r="17" spans="1:17" ht="20.65" customHeight="1">
      <c r="A17" s="12"/>
      <c r="B17" s="9" t="s">
        <v>108</v>
      </c>
      <c r="C17" s="9" t="s">
        <v>16</v>
      </c>
      <c r="D17" s="9" t="s">
        <v>17</v>
      </c>
      <c r="E17" s="60"/>
      <c r="F17" s="63"/>
      <c r="G17" s="63"/>
      <c r="H17" s="63"/>
      <c r="I17" s="61"/>
      <c r="J17" s="65"/>
      <c r="K17" s="65"/>
      <c r="L17" s="65"/>
      <c r="M17" s="61"/>
      <c r="N17" s="63"/>
      <c r="O17" s="63"/>
      <c r="P17" s="63"/>
      <c r="Q17" s="61"/>
    </row>
    <row r="18" spans="1:17" ht="44.65" customHeight="1">
      <c r="A18" s="12"/>
      <c r="B18" s="9" t="s">
        <v>111</v>
      </c>
      <c r="C18" s="18">
        <v>10764</v>
      </c>
      <c r="D18" s="19">
        <f>C18/C22</f>
        <v>0.22587346553352219</v>
      </c>
      <c r="E18" s="59"/>
      <c r="F18" s="9" t="s">
        <v>371</v>
      </c>
      <c r="G18" s="9" t="s">
        <v>16</v>
      </c>
      <c r="H18" s="9" t="s">
        <v>17</v>
      </c>
      <c r="I18" s="60"/>
      <c r="J18" s="61"/>
      <c r="K18" s="61"/>
      <c r="L18" s="61"/>
      <c r="M18" s="64"/>
      <c r="N18" s="9" t="s">
        <v>476</v>
      </c>
      <c r="O18" s="9" t="s">
        <v>16</v>
      </c>
      <c r="P18" s="9" t="s">
        <v>17</v>
      </c>
      <c r="Q18" s="60"/>
    </row>
    <row r="19" spans="1:17" ht="20.65" customHeight="1">
      <c r="A19" s="12"/>
      <c r="B19" s="9" t="s">
        <v>114</v>
      </c>
      <c r="C19" s="18">
        <v>8783</v>
      </c>
      <c r="D19" s="19">
        <f>C19/C22</f>
        <v>0.18430385059280244</v>
      </c>
      <c r="E19" s="59"/>
      <c r="F19" s="9" t="s">
        <v>373</v>
      </c>
      <c r="G19" s="18">
        <v>3938</v>
      </c>
      <c r="H19" s="19">
        <f>G19/G21</f>
        <v>0.76140757927300851</v>
      </c>
      <c r="I19" s="60"/>
      <c r="J19" s="61"/>
      <c r="K19" s="61"/>
      <c r="L19" s="61"/>
      <c r="M19" s="64"/>
      <c r="N19" s="9" t="s">
        <v>477</v>
      </c>
      <c r="O19" s="18">
        <v>440</v>
      </c>
      <c r="P19" s="19">
        <f>O19/O21</f>
        <v>0.36154478225143794</v>
      </c>
      <c r="Q19" s="60"/>
    </row>
    <row r="20" spans="1:17" ht="20.65" customHeight="1">
      <c r="A20" s="12"/>
      <c r="B20" s="9" t="s">
        <v>120</v>
      </c>
      <c r="C20" s="18">
        <v>14137</v>
      </c>
      <c r="D20" s="19">
        <f>C20/C22</f>
        <v>0.29665302696464169</v>
      </c>
      <c r="E20" s="59"/>
      <c r="F20" s="9" t="s">
        <v>375</v>
      </c>
      <c r="G20" s="18">
        <v>1234</v>
      </c>
      <c r="H20" s="19">
        <f>G20/G21</f>
        <v>0.23859242072699149</v>
      </c>
      <c r="I20" s="60"/>
      <c r="J20" s="61"/>
      <c r="K20" s="61"/>
      <c r="L20" s="61"/>
      <c r="M20" s="64"/>
      <c r="N20" s="9" t="s">
        <v>478</v>
      </c>
      <c r="O20" s="18">
        <v>777</v>
      </c>
      <c r="P20" s="19">
        <f>O20/O21</f>
        <v>0.63845521774856206</v>
      </c>
      <c r="Q20" s="60"/>
    </row>
    <row r="21" spans="1:17" ht="20.65" customHeight="1">
      <c r="A21" s="12"/>
      <c r="B21" s="9" t="s">
        <v>127</v>
      </c>
      <c r="C21" s="18">
        <v>13971</v>
      </c>
      <c r="D21" s="19">
        <f>C21/C22</f>
        <v>0.29316965690903368</v>
      </c>
      <c r="E21" s="59"/>
      <c r="F21" s="9" t="s">
        <v>50</v>
      </c>
      <c r="G21" s="18">
        <f>SUM(G19:G20)</f>
        <v>5172</v>
      </c>
      <c r="H21" s="19">
        <f>SUM(H19:H20)</f>
        <v>1</v>
      </c>
      <c r="I21" s="60"/>
      <c r="J21" s="61"/>
      <c r="K21" s="61"/>
      <c r="L21" s="61"/>
      <c r="M21" s="64"/>
      <c r="N21" s="9" t="s">
        <v>50</v>
      </c>
      <c r="O21" s="18">
        <f>SUM(O19:O20)</f>
        <v>1217</v>
      </c>
      <c r="P21" s="19">
        <f>SUM(P19:P20)</f>
        <v>1</v>
      </c>
      <c r="Q21" s="60"/>
    </row>
    <row r="22" spans="1:17" ht="20.65" customHeight="1">
      <c r="A22" s="12"/>
      <c r="B22" s="9" t="s">
        <v>50</v>
      </c>
      <c r="C22" s="18">
        <f>SUM(C18:C21)</f>
        <v>47655</v>
      </c>
      <c r="D22" s="19">
        <f>SUM(D18:D21)</f>
        <v>1</v>
      </c>
      <c r="E22" s="60"/>
      <c r="F22" s="63"/>
      <c r="G22" s="63"/>
      <c r="H22" s="63"/>
      <c r="I22" s="61"/>
      <c r="J22" s="61"/>
      <c r="K22" s="61"/>
      <c r="L22" s="61"/>
      <c r="M22" s="61"/>
      <c r="N22" s="63"/>
      <c r="O22" s="63"/>
      <c r="P22" s="63"/>
      <c r="Q22" s="61"/>
    </row>
    <row r="23" spans="1:17" ht="44.65" customHeight="1">
      <c r="A23" s="49"/>
      <c r="B23" s="62"/>
      <c r="C23" s="63"/>
      <c r="D23" s="63"/>
      <c r="E23" s="64"/>
      <c r="F23" s="9" t="s">
        <v>22</v>
      </c>
      <c r="G23" s="9" t="s">
        <v>16</v>
      </c>
      <c r="H23" s="9" t="s">
        <v>17</v>
      </c>
      <c r="I23" s="60"/>
      <c r="J23" s="61"/>
      <c r="K23" s="61"/>
      <c r="L23" s="61"/>
      <c r="M23" s="64"/>
      <c r="N23" s="9" t="s">
        <v>479</v>
      </c>
      <c r="O23" s="9" t="s">
        <v>16</v>
      </c>
      <c r="P23" s="9" t="s">
        <v>17</v>
      </c>
      <c r="Q23" s="60"/>
    </row>
    <row r="24" spans="1:17" ht="20.65" customHeight="1">
      <c r="A24" s="12"/>
      <c r="B24" s="9" t="s">
        <v>137</v>
      </c>
      <c r="C24" s="9" t="s">
        <v>16</v>
      </c>
      <c r="D24" s="9" t="s">
        <v>17</v>
      </c>
      <c r="E24" s="59"/>
      <c r="F24" s="9" t="s">
        <v>32</v>
      </c>
      <c r="G24" s="18">
        <v>17100</v>
      </c>
      <c r="H24" s="19">
        <f>G24/G26</f>
        <v>0.59855087682453012</v>
      </c>
      <c r="I24" s="60"/>
      <c r="J24" s="61"/>
      <c r="K24" s="61"/>
      <c r="L24" s="61"/>
      <c r="M24" s="64"/>
      <c r="N24" s="9" t="s">
        <v>480</v>
      </c>
      <c r="O24" s="18">
        <v>7953</v>
      </c>
      <c r="P24" s="19">
        <f>O24/O26</f>
        <v>0.68084924235938704</v>
      </c>
      <c r="Q24" s="60"/>
    </row>
    <row r="25" spans="1:17" ht="20.65" customHeight="1">
      <c r="A25" s="12"/>
      <c r="B25" s="9" t="s">
        <v>142</v>
      </c>
      <c r="C25" s="18">
        <v>21125</v>
      </c>
      <c r="D25" s="19">
        <f>C25/C27</f>
        <v>0.46790555506334719</v>
      </c>
      <c r="E25" s="59"/>
      <c r="F25" s="9" t="s">
        <v>42</v>
      </c>
      <c r="G25" s="18">
        <v>11469</v>
      </c>
      <c r="H25" s="19">
        <f>G25/G26</f>
        <v>0.40144912317546994</v>
      </c>
      <c r="I25" s="60"/>
      <c r="J25" s="61"/>
      <c r="K25" s="61"/>
      <c r="L25" s="61"/>
      <c r="M25" s="64"/>
      <c r="N25" s="9" t="s">
        <v>481</v>
      </c>
      <c r="O25" s="18">
        <v>3728</v>
      </c>
      <c r="P25" s="19">
        <f>O25/O26</f>
        <v>0.31915075764061296</v>
      </c>
      <c r="Q25" s="60"/>
    </row>
    <row r="26" spans="1:17" ht="20.65" customHeight="1">
      <c r="A26" s="12"/>
      <c r="B26" s="9" t="s">
        <v>148</v>
      </c>
      <c r="C26" s="18">
        <v>24023</v>
      </c>
      <c r="D26" s="19">
        <f>C26/C27</f>
        <v>0.53209444493665281</v>
      </c>
      <c r="E26" s="59"/>
      <c r="F26" s="9" t="s">
        <v>50</v>
      </c>
      <c r="G26" s="18">
        <f>SUM(G24:G25)</f>
        <v>28569</v>
      </c>
      <c r="H26" s="19">
        <f>SUM(H24:H25)</f>
        <v>1</v>
      </c>
      <c r="I26" s="60"/>
      <c r="J26" s="61"/>
      <c r="K26" s="61"/>
      <c r="L26" s="61"/>
      <c r="M26" s="64"/>
      <c r="N26" s="9" t="s">
        <v>50</v>
      </c>
      <c r="O26" s="18">
        <f>SUM(O24:O25)</f>
        <v>11681</v>
      </c>
      <c r="P26" s="19">
        <f>SUM(P24:P25)</f>
        <v>1</v>
      </c>
      <c r="Q26" s="60"/>
    </row>
    <row r="27" spans="1:17" ht="20.65" customHeight="1">
      <c r="A27" s="12"/>
      <c r="B27" s="9" t="s">
        <v>50</v>
      </c>
      <c r="C27" s="18">
        <f>SUM(C25:C26)</f>
        <v>45148</v>
      </c>
      <c r="D27" s="19">
        <f>SUM(D25:D26)</f>
        <v>1</v>
      </c>
      <c r="E27" s="60"/>
      <c r="F27" s="65"/>
      <c r="G27" s="65"/>
      <c r="H27" s="65"/>
      <c r="I27" s="61"/>
      <c r="J27" s="61"/>
      <c r="K27" s="61"/>
      <c r="L27" s="61"/>
      <c r="M27" s="61"/>
      <c r="N27" s="63"/>
      <c r="O27" s="63"/>
      <c r="P27" s="63"/>
      <c r="Q27" s="61"/>
    </row>
    <row r="28" spans="1:17" ht="44.65" customHeight="1">
      <c r="A28" s="49"/>
      <c r="B28" s="62"/>
      <c r="C28" s="63"/>
      <c r="D28" s="63"/>
      <c r="E28" s="61"/>
      <c r="F28" s="61"/>
      <c r="G28" s="61"/>
      <c r="H28" s="61"/>
      <c r="I28" s="61"/>
      <c r="J28" s="61"/>
      <c r="K28" s="61"/>
      <c r="L28" s="61"/>
      <c r="M28" s="64"/>
      <c r="N28" s="9" t="s">
        <v>482</v>
      </c>
      <c r="O28" s="9" t="s">
        <v>16</v>
      </c>
      <c r="P28" s="9" t="s">
        <v>17</v>
      </c>
      <c r="Q28" s="60"/>
    </row>
    <row r="29" spans="1:17" ht="20.65" customHeight="1">
      <c r="A29" s="12"/>
      <c r="B29" s="9" t="s">
        <v>158</v>
      </c>
      <c r="C29" s="9" t="s">
        <v>16</v>
      </c>
      <c r="D29" s="9" t="s">
        <v>17</v>
      </c>
      <c r="E29" s="60"/>
      <c r="F29" s="61"/>
      <c r="G29" s="61"/>
      <c r="H29" s="61"/>
      <c r="I29" s="61"/>
      <c r="J29" s="61"/>
      <c r="K29" s="61"/>
      <c r="L29" s="61"/>
      <c r="M29" s="64"/>
      <c r="N29" s="9" t="s">
        <v>483</v>
      </c>
      <c r="O29" s="18">
        <v>3341</v>
      </c>
      <c r="P29" s="19">
        <f>O29/O31</f>
        <v>0.30542097083828501</v>
      </c>
      <c r="Q29" s="60"/>
    </row>
    <row r="30" spans="1:17" ht="20.65" customHeight="1">
      <c r="A30" s="12"/>
      <c r="B30" s="9" t="s">
        <v>163</v>
      </c>
      <c r="C30" s="18">
        <v>8738</v>
      </c>
      <c r="D30" s="19">
        <f>C30/C33</f>
        <v>0.21732534135846993</v>
      </c>
      <c r="E30" s="60"/>
      <c r="F30" s="61"/>
      <c r="G30" s="61"/>
      <c r="H30" s="61"/>
      <c r="I30" s="61"/>
      <c r="J30" s="61"/>
      <c r="K30" s="61"/>
      <c r="L30" s="61"/>
      <c r="M30" s="64"/>
      <c r="N30" s="9" t="s">
        <v>484</v>
      </c>
      <c r="O30" s="18">
        <v>7598</v>
      </c>
      <c r="P30" s="19">
        <f>O30/O31</f>
        <v>0.69457902916171499</v>
      </c>
      <c r="Q30" s="60"/>
    </row>
    <row r="31" spans="1:17" ht="20.65" customHeight="1">
      <c r="A31" s="12"/>
      <c r="B31" s="9" t="s">
        <v>169</v>
      </c>
      <c r="C31" s="18">
        <v>19283</v>
      </c>
      <c r="D31" s="19">
        <f>C31/C33</f>
        <v>0.47959310567811575</v>
      </c>
      <c r="E31" s="60"/>
      <c r="F31" s="61"/>
      <c r="G31" s="61"/>
      <c r="H31" s="61"/>
      <c r="I31" s="61"/>
      <c r="J31" s="61"/>
      <c r="K31" s="61"/>
      <c r="L31" s="61"/>
      <c r="M31" s="64"/>
      <c r="N31" s="9" t="s">
        <v>50</v>
      </c>
      <c r="O31" s="18">
        <f>SUM(O29:O30)</f>
        <v>10939</v>
      </c>
      <c r="P31" s="19">
        <f>SUM(P29:P30)</f>
        <v>1</v>
      </c>
      <c r="Q31" s="60"/>
    </row>
    <row r="32" spans="1:17" ht="32.65" customHeight="1">
      <c r="A32" s="12"/>
      <c r="B32" s="9" t="s">
        <v>176</v>
      </c>
      <c r="C32" s="18">
        <v>12186</v>
      </c>
      <c r="D32" s="19">
        <f>C32/C33</f>
        <v>0.30308155296341432</v>
      </c>
      <c r="E32" s="60"/>
      <c r="F32" s="61"/>
      <c r="G32" s="61"/>
      <c r="H32" s="61"/>
      <c r="I32" s="61"/>
      <c r="J32" s="61"/>
      <c r="K32" s="61"/>
      <c r="L32" s="61"/>
      <c r="M32" s="61"/>
      <c r="N32" s="63"/>
      <c r="O32" s="63"/>
      <c r="P32" s="63"/>
      <c r="Q32" s="61"/>
    </row>
    <row r="33" spans="1:17" ht="44.65" customHeight="1">
      <c r="A33" s="12"/>
      <c r="B33" s="9" t="s">
        <v>50</v>
      </c>
      <c r="C33" s="18">
        <f>SUM(C30:C32)</f>
        <v>40207</v>
      </c>
      <c r="D33" s="19">
        <f>SUM(D30:D32)</f>
        <v>1</v>
      </c>
      <c r="E33" s="60"/>
      <c r="F33" s="61"/>
      <c r="G33" s="61"/>
      <c r="H33" s="61"/>
      <c r="I33" s="61"/>
      <c r="J33" s="61"/>
      <c r="K33" s="61"/>
      <c r="L33" s="61"/>
      <c r="M33" s="64"/>
      <c r="N33" s="9" t="s">
        <v>485</v>
      </c>
      <c r="O33" s="9" t="s">
        <v>16</v>
      </c>
      <c r="P33" s="9" t="s">
        <v>17</v>
      </c>
      <c r="Q33" s="60"/>
    </row>
    <row r="34" spans="1:17" ht="20.65" customHeight="1">
      <c r="A34" s="49"/>
      <c r="B34" s="62"/>
      <c r="C34" s="63"/>
      <c r="D34" s="63"/>
      <c r="E34" s="61"/>
      <c r="F34" s="61"/>
      <c r="G34" s="61"/>
      <c r="H34" s="61"/>
      <c r="I34" s="61"/>
      <c r="J34" s="61"/>
      <c r="K34" s="61"/>
      <c r="L34" s="61"/>
      <c r="M34" s="64"/>
      <c r="N34" s="9" t="s">
        <v>486</v>
      </c>
      <c r="O34" s="18">
        <v>4097</v>
      </c>
      <c r="P34" s="19">
        <f>O34/O36</f>
        <v>0.33706293706293705</v>
      </c>
      <c r="Q34" s="60"/>
    </row>
    <row r="35" spans="1:17" ht="20.65" customHeight="1">
      <c r="A35" s="12"/>
      <c r="B35" s="9" t="s">
        <v>185</v>
      </c>
      <c r="C35" s="9" t="s">
        <v>16</v>
      </c>
      <c r="D35" s="9" t="s">
        <v>17</v>
      </c>
      <c r="E35" s="60"/>
      <c r="F35" s="61"/>
      <c r="G35" s="61"/>
      <c r="H35" s="61"/>
      <c r="I35" s="61"/>
      <c r="J35" s="61"/>
      <c r="K35" s="61"/>
      <c r="L35" s="61"/>
      <c r="M35" s="64"/>
      <c r="N35" s="9" t="s">
        <v>487</v>
      </c>
      <c r="O35" s="18">
        <v>8058</v>
      </c>
      <c r="P35" s="19">
        <f>O35/O36</f>
        <v>0.66293706293706289</v>
      </c>
      <c r="Q35" s="60"/>
    </row>
    <row r="36" spans="1:17" ht="20.65" customHeight="1">
      <c r="A36" s="12"/>
      <c r="B36" s="9" t="s">
        <v>192</v>
      </c>
      <c r="C36" s="18">
        <v>20932</v>
      </c>
      <c r="D36" s="19">
        <f>C36/C38</f>
        <v>0.50200254214931528</v>
      </c>
      <c r="E36" s="60"/>
      <c r="F36" s="61"/>
      <c r="G36" s="61"/>
      <c r="H36" s="61"/>
      <c r="I36" s="61"/>
      <c r="J36" s="61"/>
      <c r="K36" s="61"/>
      <c r="L36" s="61"/>
      <c r="M36" s="64"/>
      <c r="N36" s="9" t="s">
        <v>50</v>
      </c>
      <c r="O36" s="18">
        <f>SUM(O34:O35)</f>
        <v>12155</v>
      </c>
      <c r="P36" s="19">
        <f>SUM(P34:P35)</f>
        <v>1</v>
      </c>
      <c r="Q36" s="60"/>
    </row>
    <row r="37" spans="1:17" ht="20.65" customHeight="1">
      <c r="A37" s="12"/>
      <c r="B37" s="9" t="s">
        <v>199</v>
      </c>
      <c r="C37" s="18">
        <v>20765</v>
      </c>
      <c r="D37" s="19">
        <f>C37/C38</f>
        <v>0.49799745785068472</v>
      </c>
      <c r="E37" s="60"/>
      <c r="F37" s="61"/>
      <c r="G37" s="61"/>
      <c r="H37" s="61"/>
      <c r="I37" s="61"/>
      <c r="J37" s="61"/>
      <c r="K37" s="61"/>
      <c r="L37" s="61"/>
      <c r="M37" s="61"/>
      <c r="N37" s="63"/>
      <c r="O37" s="63"/>
      <c r="P37" s="63"/>
      <c r="Q37" s="61"/>
    </row>
    <row r="38" spans="1:17" ht="44.65" customHeight="1">
      <c r="A38" s="12"/>
      <c r="B38" s="9" t="s">
        <v>50</v>
      </c>
      <c r="C38" s="18">
        <f>SUM(C36:C37)</f>
        <v>41697</v>
      </c>
      <c r="D38" s="19">
        <f>SUM(D36:D37)</f>
        <v>1</v>
      </c>
      <c r="E38" s="60"/>
      <c r="F38" s="61"/>
      <c r="G38" s="61"/>
      <c r="H38" s="61"/>
      <c r="I38" s="61"/>
      <c r="J38" s="61"/>
      <c r="K38" s="61"/>
      <c r="L38" s="61"/>
      <c r="M38" s="64"/>
      <c r="N38" s="9" t="s">
        <v>488</v>
      </c>
      <c r="O38" s="9" t="s">
        <v>16</v>
      </c>
      <c r="P38" s="9" t="s">
        <v>17</v>
      </c>
      <c r="Q38" s="60"/>
    </row>
    <row r="39" spans="1:17" ht="20.65" customHeight="1">
      <c r="A39" s="49"/>
      <c r="B39" s="62"/>
      <c r="C39" s="63"/>
      <c r="D39" s="63"/>
      <c r="E39" s="61"/>
      <c r="F39" s="61"/>
      <c r="G39" s="61"/>
      <c r="H39" s="61"/>
      <c r="I39" s="61"/>
      <c r="J39" s="61"/>
      <c r="K39" s="61"/>
      <c r="L39" s="61"/>
      <c r="M39" s="64"/>
      <c r="N39" s="9" t="s">
        <v>489</v>
      </c>
      <c r="O39" s="18">
        <v>3453</v>
      </c>
      <c r="P39" s="19">
        <f>O39/O41</f>
        <v>0.37037434302263222</v>
      </c>
      <c r="Q39" s="60"/>
    </row>
    <row r="40" spans="1:17" ht="20.65" customHeight="1">
      <c r="A40" s="12"/>
      <c r="B40" s="9" t="s">
        <v>206</v>
      </c>
      <c r="C40" s="9" t="s">
        <v>16</v>
      </c>
      <c r="D40" s="9" t="s">
        <v>17</v>
      </c>
      <c r="E40" s="60"/>
      <c r="F40" s="61"/>
      <c r="G40" s="61"/>
      <c r="H40" s="61"/>
      <c r="I40" s="61"/>
      <c r="J40" s="61"/>
      <c r="K40" s="61"/>
      <c r="L40" s="61"/>
      <c r="M40" s="64"/>
      <c r="N40" s="9" t="s">
        <v>490</v>
      </c>
      <c r="O40" s="18">
        <v>5870</v>
      </c>
      <c r="P40" s="19">
        <f>O40/O41</f>
        <v>0.62962565697736783</v>
      </c>
      <c r="Q40" s="60"/>
    </row>
    <row r="41" spans="1:17" ht="32.65" customHeight="1">
      <c r="A41" s="12"/>
      <c r="B41" s="9" t="s">
        <v>213</v>
      </c>
      <c r="C41" s="18">
        <v>11298</v>
      </c>
      <c r="D41" s="19">
        <f>C41/C44</f>
        <v>0.29930855432219777</v>
      </c>
      <c r="E41" s="60"/>
      <c r="F41" s="61"/>
      <c r="G41" s="61"/>
      <c r="H41" s="61"/>
      <c r="I41" s="61"/>
      <c r="J41" s="61"/>
      <c r="K41" s="61"/>
      <c r="L41" s="61"/>
      <c r="M41" s="64"/>
      <c r="N41" s="9" t="s">
        <v>50</v>
      </c>
      <c r="O41" s="18">
        <f>SUM(O39:O40)</f>
        <v>9323</v>
      </c>
      <c r="P41" s="19">
        <f>SUM(P39:P40)</f>
        <v>1</v>
      </c>
      <c r="Q41" s="60"/>
    </row>
    <row r="42" spans="1:17" ht="20.65" customHeight="1">
      <c r="A42" s="12"/>
      <c r="B42" s="9" t="s">
        <v>220</v>
      </c>
      <c r="C42" s="18">
        <v>18396</v>
      </c>
      <c r="D42" s="19">
        <f>C42/C44</f>
        <v>0.48734998807852281</v>
      </c>
      <c r="E42" s="60"/>
      <c r="F42" s="61"/>
      <c r="G42" s="61"/>
      <c r="H42" s="61"/>
      <c r="I42" s="61"/>
      <c r="J42" s="61"/>
      <c r="K42" s="61"/>
      <c r="L42" s="61"/>
      <c r="M42" s="61"/>
      <c r="N42" s="63"/>
      <c r="O42" s="63"/>
      <c r="P42" s="63"/>
      <c r="Q42" s="61"/>
    </row>
    <row r="43" spans="1:17" ht="44.65" customHeight="1">
      <c r="A43" s="12"/>
      <c r="B43" s="9" t="s">
        <v>224</v>
      </c>
      <c r="C43" s="18">
        <v>8053</v>
      </c>
      <c r="D43" s="19">
        <f>C43/C44</f>
        <v>0.21334145759927942</v>
      </c>
      <c r="E43" s="60"/>
      <c r="F43" s="61"/>
      <c r="G43" s="61"/>
      <c r="H43" s="61"/>
      <c r="I43" s="61"/>
      <c r="J43" s="61"/>
      <c r="K43" s="61"/>
      <c r="L43" s="61"/>
      <c r="M43" s="64"/>
      <c r="N43" s="9" t="s">
        <v>491</v>
      </c>
      <c r="O43" s="9" t="s">
        <v>16</v>
      </c>
      <c r="P43" s="9" t="s">
        <v>17</v>
      </c>
      <c r="Q43" s="60"/>
    </row>
    <row r="44" spans="1:17" ht="20.65" customHeight="1">
      <c r="A44" s="12"/>
      <c r="B44" s="9" t="s">
        <v>50</v>
      </c>
      <c r="C44" s="18">
        <f>SUM(C41:C43)</f>
        <v>37747</v>
      </c>
      <c r="D44" s="19">
        <f>SUM(D41:D43)</f>
        <v>1</v>
      </c>
      <c r="E44" s="60"/>
      <c r="F44" s="61"/>
      <c r="G44" s="61"/>
      <c r="H44" s="61"/>
      <c r="I44" s="61"/>
      <c r="J44" s="61"/>
      <c r="K44" s="61"/>
      <c r="L44" s="61"/>
      <c r="M44" s="64"/>
      <c r="N44" s="9" t="s">
        <v>492</v>
      </c>
      <c r="O44" s="18">
        <v>5715</v>
      </c>
      <c r="P44" s="19">
        <f>O44/O47</f>
        <v>0.56572955850326667</v>
      </c>
      <c r="Q44" s="60"/>
    </row>
    <row r="45" spans="1:17" ht="20.65" customHeight="1">
      <c r="A45" s="49"/>
      <c r="B45" s="62"/>
      <c r="C45" s="63"/>
      <c r="D45" s="63"/>
      <c r="E45" s="61"/>
      <c r="F45" s="61"/>
      <c r="G45" s="61"/>
      <c r="H45" s="61"/>
      <c r="I45" s="61"/>
      <c r="J45" s="61"/>
      <c r="K45" s="61"/>
      <c r="L45" s="61"/>
      <c r="M45" s="64"/>
      <c r="N45" s="9" t="s">
        <v>493</v>
      </c>
      <c r="O45" s="18">
        <v>2803</v>
      </c>
      <c r="P45" s="19">
        <f>O45/O47</f>
        <v>0.27746980795882004</v>
      </c>
      <c r="Q45" s="60"/>
    </row>
    <row r="46" spans="1:17" ht="20.65" customHeight="1">
      <c r="A46" s="12"/>
      <c r="B46" s="9" t="s">
        <v>232</v>
      </c>
      <c r="C46" s="9" t="s">
        <v>16</v>
      </c>
      <c r="D46" s="9" t="s">
        <v>17</v>
      </c>
      <c r="E46" s="60"/>
      <c r="F46" s="61"/>
      <c r="G46" s="61"/>
      <c r="H46" s="61"/>
      <c r="I46" s="61"/>
      <c r="J46" s="61"/>
      <c r="K46" s="61"/>
      <c r="L46" s="61"/>
      <c r="M46" s="64"/>
      <c r="N46" s="9" t="s">
        <v>494</v>
      </c>
      <c r="O46" s="18">
        <v>1584</v>
      </c>
      <c r="P46" s="19">
        <f>O46/O47</f>
        <v>0.15680063353791329</v>
      </c>
      <c r="Q46" s="60"/>
    </row>
    <row r="47" spans="1:17" ht="20.65" customHeight="1">
      <c r="A47" s="12"/>
      <c r="B47" s="9" t="s">
        <v>237</v>
      </c>
      <c r="C47" s="18">
        <v>18601</v>
      </c>
      <c r="D47" s="19">
        <f>C47/C49</f>
        <v>0.52722428502593466</v>
      </c>
      <c r="E47" s="60"/>
      <c r="F47" s="61"/>
      <c r="G47" s="61"/>
      <c r="H47" s="61"/>
      <c r="I47" s="61"/>
      <c r="J47" s="61"/>
      <c r="K47" s="61"/>
      <c r="L47" s="61"/>
      <c r="M47" s="64"/>
      <c r="N47" s="9" t="s">
        <v>50</v>
      </c>
      <c r="O47" s="18">
        <f>SUM(O44:O46)</f>
        <v>10102</v>
      </c>
      <c r="P47" s="19">
        <f>SUM(P44:P46)</f>
        <v>1</v>
      </c>
      <c r="Q47" s="60"/>
    </row>
    <row r="48" spans="1:17" ht="32.65" customHeight="1">
      <c r="A48" s="12"/>
      <c r="B48" s="9" t="s">
        <v>241</v>
      </c>
      <c r="C48" s="18">
        <v>16680</v>
      </c>
      <c r="D48" s="19">
        <f>C48/C49</f>
        <v>0.47277571497406534</v>
      </c>
      <c r="E48" s="60"/>
      <c r="F48" s="61"/>
      <c r="G48" s="61"/>
      <c r="H48" s="61"/>
      <c r="I48" s="61"/>
      <c r="J48" s="61"/>
      <c r="K48" s="61"/>
      <c r="L48" s="61"/>
      <c r="M48" s="61"/>
      <c r="N48" s="63"/>
      <c r="O48" s="63"/>
      <c r="P48" s="63"/>
      <c r="Q48" s="61"/>
    </row>
    <row r="49" spans="1:17" ht="44.65" customHeight="1">
      <c r="A49" s="12"/>
      <c r="B49" s="9" t="s">
        <v>50</v>
      </c>
      <c r="C49" s="18">
        <f>SUM(C47:C48)</f>
        <v>35281</v>
      </c>
      <c r="D49" s="19">
        <f>SUM(D47:D48)</f>
        <v>1</v>
      </c>
      <c r="E49" s="60"/>
      <c r="F49" s="61"/>
      <c r="G49" s="61"/>
      <c r="H49" s="61"/>
      <c r="I49" s="61"/>
      <c r="J49" s="61"/>
      <c r="K49" s="61"/>
      <c r="L49" s="61"/>
      <c r="M49" s="64"/>
      <c r="N49" s="9" t="s">
        <v>495</v>
      </c>
      <c r="O49" s="9" t="s">
        <v>16</v>
      </c>
      <c r="P49" s="9" t="s">
        <v>17</v>
      </c>
      <c r="Q49" s="60"/>
    </row>
    <row r="50" spans="1:17" ht="20.65" customHeight="1">
      <c r="A50" s="49"/>
      <c r="B50" s="62"/>
      <c r="C50" s="63"/>
      <c r="D50" s="63"/>
      <c r="E50" s="61"/>
      <c r="F50" s="61"/>
      <c r="G50" s="61"/>
      <c r="H50" s="61"/>
      <c r="I50" s="61"/>
      <c r="J50" s="61"/>
      <c r="K50" s="61"/>
      <c r="L50" s="61"/>
      <c r="M50" s="64"/>
      <c r="N50" s="9" t="s">
        <v>496</v>
      </c>
      <c r="O50" s="18">
        <v>6018</v>
      </c>
      <c r="P50" s="19">
        <f>O50/O52</f>
        <v>0.65921787709497204</v>
      </c>
      <c r="Q50" s="60"/>
    </row>
    <row r="51" spans="1:17" ht="32.65" customHeight="1">
      <c r="A51" s="12"/>
      <c r="B51" s="9" t="s">
        <v>250</v>
      </c>
      <c r="C51" s="9" t="s">
        <v>16</v>
      </c>
      <c r="D51" s="9" t="s">
        <v>17</v>
      </c>
      <c r="E51" s="60"/>
      <c r="F51" s="61"/>
      <c r="G51" s="61"/>
      <c r="H51" s="61"/>
      <c r="I51" s="61"/>
      <c r="J51" s="61"/>
      <c r="K51" s="61"/>
      <c r="L51" s="61"/>
      <c r="M51" s="64"/>
      <c r="N51" s="9" t="s">
        <v>497</v>
      </c>
      <c r="O51" s="18">
        <v>3111</v>
      </c>
      <c r="P51" s="19">
        <f>O51/O52</f>
        <v>0.34078212290502791</v>
      </c>
      <c r="Q51" s="60"/>
    </row>
    <row r="52" spans="1:17" ht="20.65" customHeight="1">
      <c r="A52" s="12"/>
      <c r="B52" s="9" t="s">
        <v>255</v>
      </c>
      <c r="C52" s="18">
        <v>20390</v>
      </c>
      <c r="D52" s="19">
        <f>C52/C54</f>
        <v>0.57972250653929258</v>
      </c>
      <c r="E52" s="60"/>
      <c r="F52" s="61"/>
      <c r="G52" s="61"/>
      <c r="H52" s="61"/>
      <c r="I52" s="61"/>
      <c r="J52" s="61"/>
      <c r="K52" s="61"/>
      <c r="L52" s="61"/>
      <c r="M52" s="64"/>
      <c r="N52" s="9" t="s">
        <v>50</v>
      </c>
      <c r="O52" s="18">
        <f>SUM(O50:O51)</f>
        <v>9129</v>
      </c>
      <c r="P52" s="19">
        <f>SUM(P50:P51)</f>
        <v>1</v>
      </c>
      <c r="Q52" s="60"/>
    </row>
    <row r="53" spans="1:17" ht="20.65" customHeight="1">
      <c r="A53" s="12"/>
      <c r="B53" s="9" t="s">
        <v>259</v>
      </c>
      <c r="C53" s="18">
        <v>14782</v>
      </c>
      <c r="D53" s="19">
        <f>C53/C54</f>
        <v>0.42027749346070736</v>
      </c>
      <c r="E53" s="60"/>
      <c r="F53" s="61"/>
      <c r="G53" s="61"/>
      <c r="H53" s="61"/>
      <c r="I53" s="61"/>
      <c r="J53" s="61"/>
      <c r="K53" s="61"/>
      <c r="L53" s="61"/>
      <c r="M53" s="61"/>
      <c r="N53" s="63"/>
      <c r="O53" s="63"/>
      <c r="P53" s="63"/>
      <c r="Q53" s="61"/>
    </row>
    <row r="54" spans="1:17" ht="44.65" customHeight="1">
      <c r="A54" s="12"/>
      <c r="B54" s="9" t="s">
        <v>50</v>
      </c>
      <c r="C54" s="18">
        <f>SUM(C52:C53)</f>
        <v>35172</v>
      </c>
      <c r="D54" s="19">
        <f>SUM(D52:D53)</f>
        <v>1</v>
      </c>
      <c r="E54" s="60"/>
      <c r="F54" s="61"/>
      <c r="G54" s="61"/>
      <c r="H54" s="61"/>
      <c r="I54" s="61"/>
      <c r="J54" s="61"/>
      <c r="K54" s="61"/>
      <c r="L54" s="61"/>
      <c r="M54" s="64"/>
      <c r="N54" s="9" t="s">
        <v>498</v>
      </c>
      <c r="O54" s="9" t="s">
        <v>16</v>
      </c>
      <c r="P54" s="9" t="s">
        <v>17</v>
      </c>
      <c r="Q54" s="60"/>
    </row>
    <row r="55" spans="1:17" ht="20.65" customHeight="1">
      <c r="A55" s="49"/>
      <c r="B55" s="62"/>
      <c r="C55" s="63"/>
      <c r="D55" s="63"/>
      <c r="E55" s="61"/>
      <c r="F55" s="61"/>
      <c r="G55" s="61"/>
      <c r="H55" s="61"/>
      <c r="I55" s="61"/>
      <c r="J55" s="61"/>
      <c r="K55" s="61"/>
      <c r="L55" s="61"/>
      <c r="M55" s="64"/>
      <c r="N55" s="9" t="s">
        <v>499</v>
      </c>
      <c r="O55" s="18">
        <v>5428</v>
      </c>
      <c r="P55" s="19">
        <f>O55/O57</f>
        <v>0.50672143390589997</v>
      </c>
      <c r="Q55" s="60"/>
    </row>
    <row r="56" spans="1:17" ht="32.65" customHeight="1">
      <c r="A56" s="12"/>
      <c r="B56" s="9" t="s">
        <v>266</v>
      </c>
      <c r="C56" s="9" t="s">
        <v>16</v>
      </c>
      <c r="D56" s="9" t="s">
        <v>17</v>
      </c>
      <c r="E56" s="60"/>
      <c r="F56" s="61"/>
      <c r="G56" s="61"/>
      <c r="H56" s="61"/>
      <c r="I56" s="61"/>
      <c r="J56" s="61"/>
      <c r="K56" s="61"/>
      <c r="L56" s="61"/>
      <c r="M56" s="64"/>
      <c r="N56" s="9" t="s">
        <v>500</v>
      </c>
      <c r="O56" s="18">
        <v>5284</v>
      </c>
      <c r="P56" s="19">
        <f>O56/O57</f>
        <v>0.49327856609410009</v>
      </c>
      <c r="Q56" s="60"/>
    </row>
    <row r="57" spans="1:17" ht="20.65" customHeight="1">
      <c r="A57" s="12"/>
      <c r="B57" s="9" t="s">
        <v>270</v>
      </c>
      <c r="C57" s="18">
        <v>10407</v>
      </c>
      <c r="D57" s="19">
        <f>C57/C60</f>
        <v>0.2984856307003958</v>
      </c>
      <c r="E57" s="60"/>
      <c r="F57" s="61"/>
      <c r="G57" s="61"/>
      <c r="H57" s="61"/>
      <c r="I57" s="61"/>
      <c r="J57" s="61"/>
      <c r="K57" s="61"/>
      <c r="L57" s="61"/>
      <c r="M57" s="64"/>
      <c r="N57" s="9" t="s">
        <v>50</v>
      </c>
      <c r="O57" s="18">
        <f>SUM(O55:O56)</f>
        <v>10712</v>
      </c>
      <c r="P57" s="19">
        <f>SUM(P55:P56)</f>
        <v>1</v>
      </c>
      <c r="Q57" s="60"/>
    </row>
    <row r="58" spans="1:17" ht="20.65" customHeight="1">
      <c r="A58" s="12"/>
      <c r="B58" s="9" t="s">
        <v>274</v>
      </c>
      <c r="C58" s="18">
        <v>17776</v>
      </c>
      <c r="D58" s="19">
        <f>C58/C60</f>
        <v>0.50983766420008025</v>
      </c>
      <c r="E58" s="60"/>
      <c r="F58" s="61"/>
      <c r="G58" s="61"/>
      <c r="H58" s="61"/>
      <c r="I58" s="61"/>
      <c r="J58" s="61"/>
      <c r="K58" s="61"/>
      <c r="L58" s="61"/>
      <c r="M58" s="61"/>
      <c r="N58" s="63"/>
      <c r="O58" s="63"/>
      <c r="P58" s="63"/>
      <c r="Q58" s="61"/>
    </row>
    <row r="59" spans="1:17" ht="44.65" customHeight="1">
      <c r="A59" s="12"/>
      <c r="B59" s="9" t="s">
        <v>278</v>
      </c>
      <c r="C59" s="18">
        <v>6683</v>
      </c>
      <c r="D59" s="19">
        <f>C59/C60</f>
        <v>0.19167670509952389</v>
      </c>
      <c r="E59" s="60"/>
      <c r="F59" s="61"/>
      <c r="G59" s="61"/>
      <c r="H59" s="61"/>
      <c r="I59" s="61"/>
      <c r="J59" s="61"/>
      <c r="K59" s="61"/>
      <c r="L59" s="61"/>
      <c r="M59" s="64"/>
      <c r="N59" s="9" t="s">
        <v>501</v>
      </c>
      <c r="O59" s="9" t="s">
        <v>16</v>
      </c>
      <c r="P59" s="9" t="s">
        <v>17</v>
      </c>
      <c r="Q59" s="60"/>
    </row>
    <row r="60" spans="1:17" ht="20.65" customHeight="1">
      <c r="A60" s="12"/>
      <c r="B60" s="9" t="s">
        <v>50</v>
      </c>
      <c r="C60" s="18">
        <f>SUM(C57:C59)</f>
        <v>34866</v>
      </c>
      <c r="D60" s="19">
        <f>SUM(D57:D59)</f>
        <v>1</v>
      </c>
      <c r="E60" s="60"/>
      <c r="F60" s="61"/>
      <c r="G60" s="61"/>
      <c r="H60" s="61"/>
      <c r="I60" s="61"/>
      <c r="J60" s="61"/>
      <c r="K60" s="61"/>
      <c r="L60" s="61"/>
      <c r="M60" s="64"/>
      <c r="N60" s="9" t="s">
        <v>502</v>
      </c>
      <c r="O60" s="18">
        <v>1834</v>
      </c>
      <c r="P60" s="19">
        <f>O60/O64</f>
        <v>0.19820598724737923</v>
      </c>
      <c r="Q60" s="60"/>
    </row>
    <row r="61" spans="1:17" ht="20.65" customHeight="1">
      <c r="A61" s="49"/>
      <c r="B61" s="62"/>
      <c r="C61" s="63"/>
      <c r="D61" s="63"/>
      <c r="E61" s="61"/>
      <c r="F61" s="61"/>
      <c r="G61" s="61"/>
      <c r="H61" s="61"/>
      <c r="I61" s="61"/>
      <c r="J61" s="61"/>
      <c r="K61" s="61"/>
      <c r="L61" s="61"/>
      <c r="M61" s="64"/>
      <c r="N61" s="9" t="s">
        <v>503</v>
      </c>
      <c r="O61" s="18">
        <v>2410</v>
      </c>
      <c r="P61" s="19">
        <f>O61/O64</f>
        <v>0.26045606830217227</v>
      </c>
      <c r="Q61" s="60"/>
    </row>
    <row r="62" spans="1:17" ht="32.65" customHeight="1">
      <c r="A62" s="12"/>
      <c r="B62" s="9" t="s">
        <v>286</v>
      </c>
      <c r="C62" s="9" t="s">
        <v>16</v>
      </c>
      <c r="D62" s="9" t="s">
        <v>17</v>
      </c>
      <c r="E62" s="60"/>
      <c r="F62" s="61"/>
      <c r="G62" s="61"/>
      <c r="H62" s="61"/>
      <c r="I62" s="61"/>
      <c r="J62" s="61"/>
      <c r="K62" s="61"/>
      <c r="L62" s="61"/>
      <c r="M62" s="64"/>
      <c r="N62" s="9" t="s">
        <v>504</v>
      </c>
      <c r="O62" s="18">
        <v>1736</v>
      </c>
      <c r="P62" s="19">
        <f>O62/O64</f>
        <v>0.18761482762347348</v>
      </c>
      <c r="Q62" s="60"/>
    </row>
    <row r="63" spans="1:17" ht="20.65" customHeight="1">
      <c r="A63" s="12"/>
      <c r="B63" s="9" t="s">
        <v>291</v>
      </c>
      <c r="C63" s="18">
        <v>12120</v>
      </c>
      <c r="D63" s="19">
        <f>C63/C65</f>
        <v>0.32862449499742413</v>
      </c>
      <c r="E63" s="60"/>
      <c r="F63" s="61"/>
      <c r="G63" s="61"/>
      <c r="H63" s="61"/>
      <c r="I63" s="61"/>
      <c r="J63" s="61"/>
      <c r="K63" s="61"/>
      <c r="L63" s="61"/>
      <c r="M63" s="64"/>
      <c r="N63" s="9" t="s">
        <v>505</v>
      </c>
      <c r="O63" s="18">
        <v>3273</v>
      </c>
      <c r="P63" s="19">
        <f>O63/O64</f>
        <v>0.35372311682697505</v>
      </c>
      <c r="Q63" s="60"/>
    </row>
    <row r="64" spans="1:17" ht="20.65" customHeight="1">
      <c r="A64" s="12"/>
      <c r="B64" s="9" t="s">
        <v>295</v>
      </c>
      <c r="C64" s="18">
        <v>24761</v>
      </c>
      <c r="D64" s="19">
        <f>C64/C65</f>
        <v>0.67137550500257581</v>
      </c>
      <c r="E64" s="60"/>
      <c r="F64" s="61"/>
      <c r="G64" s="61"/>
      <c r="H64" s="61"/>
      <c r="I64" s="61"/>
      <c r="J64" s="61"/>
      <c r="K64" s="61"/>
      <c r="L64" s="61"/>
      <c r="M64" s="64"/>
      <c r="N64" s="9" t="s">
        <v>50</v>
      </c>
      <c r="O64" s="18">
        <f>SUM(O60:O63)</f>
        <v>9253</v>
      </c>
      <c r="P64" s="19">
        <f>SUM(P60:P63)</f>
        <v>1</v>
      </c>
      <c r="Q64" s="60"/>
    </row>
    <row r="65" spans="1:17" ht="20.65" customHeight="1">
      <c r="A65" s="12"/>
      <c r="B65" s="9" t="s">
        <v>50</v>
      </c>
      <c r="C65" s="18">
        <f>SUM(C63:C64)</f>
        <v>36881</v>
      </c>
      <c r="D65" s="19">
        <f>SUM(D63:D64)</f>
        <v>1</v>
      </c>
      <c r="E65" s="60"/>
      <c r="F65" s="61"/>
      <c r="G65" s="61"/>
      <c r="H65" s="61"/>
      <c r="I65" s="61"/>
      <c r="J65" s="61"/>
      <c r="K65" s="61"/>
      <c r="L65" s="61"/>
      <c r="M65" s="61"/>
      <c r="N65" s="63"/>
      <c r="O65" s="63"/>
      <c r="P65" s="63"/>
      <c r="Q65" s="61"/>
    </row>
    <row r="66" spans="1:17" ht="44.65" customHeight="1">
      <c r="A66" s="49"/>
      <c r="B66" s="62"/>
      <c r="C66" s="63"/>
      <c r="D66" s="63"/>
      <c r="E66" s="61"/>
      <c r="F66" s="61"/>
      <c r="G66" s="61"/>
      <c r="H66" s="61"/>
      <c r="I66" s="61"/>
      <c r="J66" s="61"/>
      <c r="K66" s="61"/>
      <c r="L66" s="61"/>
      <c r="M66" s="64"/>
      <c r="N66" s="9" t="s">
        <v>506</v>
      </c>
      <c r="O66" s="9" t="s">
        <v>16</v>
      </c>
      <c r="P66" s="9" t="s">
        <v>17</v>
      </c>
      <c r="Q66" s="60"/>
    </row>
    <row r="67" spans="1:17" ht="20.65" customHeight="1">
      <c r="A67" s="12"/>
      <c r="B67" s="9" t="s">
        <v>301</v>
      </c>
      <c r="C67" s="9" t="s">
        <v>16</v>
      </c>
      <c r="D67" s="9" t="s">
        <v>17</v>
      </c>
      <c r="E67" s="60"/>
      <c r="F67" s="61"/>
      <c r="G67" s="61"/>
      <c r="H67" s="61"/>
      <c r="I67" s="61"/>
      <c r="J67" s="61"/>
      <c r="K67" s="61"/>
      <c r="L67" s="61"/>
      <c r="M67" s="64"/>
      <c r="N67" s="9" t="s">
        <v>507</v>
      </c>
      <c r="O67" s="18">
        <v>3457</v>
      </c>
      <c r="P67" s="19">
        <f>O67/O70</f>
        <v>0.37228085289683394</v>
      </c>
      <c r="Q67" s="60"/>
    </row>
    <row r="68" spans="1:17" ht="32.65" customHeight="1">
      <c r="A68" s="12"/>
      <c r="B68" s="9" t="s">
        <v>305</v>
      </c>
      <c r="C68" s="18">
        <v>8130</v>
      </c>
      <c r="D68" s="19">
        <f>C68/C70</f>
        <v>0.19583283150668432</v>
      </c>
      <c r="E68" s="60"/>
      <c r="F68" s="61"/>
      <c r="G68" s="61"/>
      <c r="H68" s="61"/>
      <c r="I68" s="61"/>
      <c r="J68" s="61"/>
      <c r="K68" s="61"/>
      <c r="L68" s="61"/>
      <c r="M68" s="64"/>
      <c r="N68" s="9" t="s">
        <v>508</v>
      </c>
      <c r="O68" s="18">
        <v>2786</v>
      </c>
      <c r="P68" s="19">
        <f>O68/O70</f>
        <v>0.30002153779883695</v>
      </c>
      <c r="Q68" s="60"/>
    </row>
    <row r="69" spans="1:17" ht="20.65" customHeight="1">
      <c r="A69" s="12"/>
      <c r="B69" s="9" t="s">
        <v>309</v>
      </c>
      <c r="C69" s="18">
        <v>33385</v>
      </c>
      <c r="D69" s="19">
        <f>C69/C70</f>
        <v>0.80416716849331571</v>
      </c>
      <c r="E69" s="60"/>
      <c r="F69" s="61"/>
      <c r="G69" s="61"/>
      <c r="H69" s="61"/>
      <c r="I69" s="61"/>
      <c r="J69" s="61"/>
      <c r="K69" s="61"/>
      <c r="L69" s="61"/>
      <c r="M69" s="64"/>
      <c r="N69" s="9" t="s">
        <v>509</v>
      </c>
      <c r="O69" s="18">
        <v>3043</v>
      </c>
      <c r="P69" s="19">
        <f>O69/O70</f>
        <v>0.32769760930432912</v>
      </c>
      <c r="Q69" s="60"/>
    </row>
    <row r="70" spans="1:17" ht="20.65" customHeight="1">
      <c r="A70" s="12"/>
      <c r="B70" s="9" t="s">
        <v>50</v>
      </c>
      <c r="C70" s="18">
        <f>SUM(C68:C69)</f>
        <v>41515</v>
      </c>
      <c r="D70" s="19">
        <f>SUM(D68:D69)</f>
        <v>1</v>
      </c>
      <c r="E70" s="60"/>
      <c r="F70" s="61"/>
      <c r="G70" s="61"/>
      <c r="H70" s="61"/>
      <c r="I70" s="61"/>
      <c r="J70" s="61"/>
      <c r="K70" s="61"/>
      <c r="L70" s="61"/>
      <c r="M70" s="64"/>
      <c r="N70" s="9" t="s">
        <v>50</v>
      </c>
      <c r="O70" s="18">
        <f>SUM(O67:O69)</f>
        <v>9286</v>
      </c>
      <c r="P70" s="19">
        <f>SUM(P67:P69)</f>
        <v>1</v>
      </c>
      <c r="Q70" s="60"/>
    </row>
    <row r="71" spans="1:17" ht="20.65" customHeight="1">
      <c r="A71" s="49"/>
      <c r="B71" s="62"/>
      <c r="C71" s="63"/>
      <c r="D71" s="63"/>
      <c r="E71" s="61"/>
      <c r="F71" s="61"/>
      <c r="G71" s="61"/>
      <c r="H71" s="61"/>
      <c r="I71" s="61"/>
      <c r="J71" s="61"/>
      <c r="K71" s="61"/>
      <c r="L71" s="61"/>
      <c r="M71" s="61"/>
      <c r="N71" s="65"/>
      <c r="O71" s="65"/>
      <c r="P71" s="65"/>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9374</v>
      </c>
      <c r="D73" s="19">
        <f>C73/C76</f>
        <v>0.24766836640333958</v>
      </c>
      <c r="E73" s="60"/>
      <c r="F73" s="61"/>
      <c r="G73" s="61"/>
      <c r="H73" s="61"/>
      <c r="I73" s="61"/>
      <c r="J73" s="61"/>
      <c r="K73" s="61"/>
      <c r="L73" s="61"/>
      <c r="M73" s="61"/>
      <c r="N73" s="61"/>
      <c r="O73" s="61"/>
      <c r="P73" s="61"/>
      <c r="Q73" s="61"/>
    </row>
    <row r="74" spans="1:17" ht="20.65" customHeight="1">
      <c r="A74" s="12"/>
      <c r="B74" s="9" t="s">
        <v>321</v>
      </c>
      <c r="C74" s="18">
        <v>6453</v>
      </c>
      <c r="D74" s="19">
        <f>C74/C76</f>
        <v>0.17049327591217733</v>
      </c>
      <c r="E74" s="60"/>
      <c r="F74" s="61"/>
      <c r="G74" s="61"/>
      <c r="H74" s="61"/>
      <c r="I74" s="61"/>
      <c r="J74" s="61"/>
      <c r="K74" s="61"/>
      <c r="L74" s="61"/>
      <c r="M74" s="61"/>
      <c r="N74" s="61"/>
      <c r="O74" s="61"/>
      <c r="P74" s="61"/>
      <c r="Q74" s="61"/>
    </row>
    <row r="75" spans="1:17" ht="20.65" customHeight="1">
      <c r="A75" s="12"/>
      <c r="B75" s="9" t="s">
        <v>323</v>
      </c>
      <c r="C75" s="18">
        <v>22022</v>
      </c>
      <c r="D75" s="19">
        <f>C75/C76</f>
        <v>0.58183835768448311</v>
      </c>
      <c r="E75" s="60"/>
      <c r="F75" s="61"/>
      <c r="G75" s="61"/>
      <c r="H75" s="61"/>
      <c r="I75" s="61"/>
      <c r="J75" s="61"/>
      <c r="K75" s="61"/>
      <c r="L75" s="61"/>
      <c r="M75" s="61"/>
      <c r="N75" s="61"/>
      <c r="O75" s="61"/>
      <c r="P75" s="61"/>
      <c r="Q75" s="61"/>
    </row>
    <row r="76" spans="1:17" ht="20.65" customHeight="1">
      <c r="A76" s="12"/>
      <c r="B76" s="9" t="s">
        <v>50</v>
      </c>
      <c r="C76" s="18">
        <f>SUM(C73:C75)</f>
        <v>37849</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15404</v>
      </c>
      <c r="D79" s="19">
        <f>C79/C82</f>
        <v>0.37632228275474555</v>
      </c>
      <c r="E79" s="60"/>
      <c r="F79" s="61"/>
      <c r="G79" s="61"/>
      <c r="H79" s="61"/>
      <c r="I79" s="61"/>
      <c r="J79" s="61"/>
      <c r="K79" s="61"/>
      <c r="L79" s="61"/>
      <c r="M79" s="61"/>
      <c r="N79" s="61"/>
      <c r="O79" s="61"/>
      <c r="P79" s="61"/>
      <c r="Q79" s="61"/>
    </row>
    <row r="80" spans="1:17" ht="20.65" customHeight="1">
      <c r="A80" s="12"/>
      <c r="B80" s="9" t="s">
        <v>332</v>
      </c>
      <c r="C80" s="18">
        <v>4602</v>
      </c>
      <c r="D80" s="19">
        <f>C80/C82</f>
        <v>0.11242762563213056</v>
      </c>
      <c r="E80" s="60"/>
      <c r="F80" s="61"/>
      <c r="G80" s="61"/>
      <c r="H80" s="61"/>
      <c r="I80" s="61"/>
      <c r="J80" s="61"/>
      <c r="K80" s="61"/>
      <c r="L80" s="61"/>
      <c r="M80" s="61"/>
      <c r="N80" s="61"/>
      <c r="O80" s="61"/>
      <c r="P80" s="61"/>
      <c r="Q80" s="61"/>
    </row>
    <row r="81" spans="1:17" ht="20.65" customHeight="1">
      <c r="A81" s="12"/>
      <c r="B81" s="9" t="s">
        <v>333</v>
      </c>
      <c r="C81" s="18">
        <v>20927</v>
      </c>
      <c r="D81" s="19">
        <f>C81/C82</f>
        <v>0.51125009161312385</v>
      </c>
      <c r="E81" s="60"/>
      <c r="F81" s="61"/>
      <c r="G81" s="61"/>
      <c r="H81" s="61"/>
      <c r="I81" s="61"/>
      <c r="J81" s="61"/>
      <c r="K81" s="61"/>
      <c r="L81" s="61"/>
      <c r="M81" s="61"/>
      <c r="N81" s="61"/>
      <c r="O81" s="61"/>
      <c r="P81" s="61"/>
      <c r="Q81" s="61"/>
    </row>
    <row r="82" spans="1:17" ht="20.65" customHeight="1">
      <c r="A82" s="12"/>
      <c r="B82" s="9" t="s">
        <v>50</v>
      </c>
      <c r="C82" s="18">
        <f>SUM(C79:C81)</f>
        <v>40933</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3951</v>
      </c>
      <c r="D85" s="19">
        <f>C85/C89</f>
        <v>9.8824412206103052E-2</v>
      </c>
      <c r="E85" s="60"/>
      <c r="F85" s="61"/>
      <c r="G85" s="61"/>
      <c r="H85" s="61"/>
      <c r="I85" s="61"/>
      <c r="J85" s="61"/>
      <c r="K85" s="61"/>
      <c r="L85" s="61"/>
      <c r="M85" s="61"/>
      <c r="N85" s="61"/>
      <c r="O85" s="61"/>
      <c r="P85" s="61"/>
      <c r="Q85" s="61"/>
    </row>
    <row r="86" spans="1:17" ht="20.65" customHeight="1">
      <c r="A86" s="12"/>
      <c r="B86" s="9" t="s">
        <v>342</v>
      </c>
      <c r="C86" s="18">
        <v>11919</v>
      </c>
      <c r="D86" s="19">
        <f>C86/C89</f>
        <v>0.29812406203101549</v>
      </c>
      <c r="E86" s="60"/>
      <c r="F86" s="61"/>
      <c r="G86" s="61"/>
      <c r="H86" s="61"/>
      <c r="I86" s="61"/>
      <c r="J86" s="61"/>
      <c r="K86" s="61"/>
      <c r="L86" s="61"/>
      <c r="M86" s="61"/>
      <c r="N86" s="61"/>
      <c r="O86" s="61"/>
      <c r="P86" s="61"/>
      <c r="Q86" s="61"/>
    </row>
    <row r="87" spans="1:17" ht="20.65" customHeight="1">
      <c r="A87" s="12"/>
      <c r="B87" s="9" t="s">
        <v>344</v>
      </c>
      <c r="C87" s="18">
        <v>4256</v>
      </c>
      <c r="D87" s="19">
        <f>C87/C89</f>
        <v>0.10645322661330665</v>
      </c>
      <c r="E87" s="60"/>
      <c r="F87" s="61"/>
      <c r="G87" s="61"/>
      <c r="H87" s="61"/>
      <c r="I87" s="61"/>
      <c r="J87" s="61"/>
      <c r="K87" s="61"/>
      <c r="L87" s="61"/>
      <c r="M87" s="61"/>
      <c r="N87" s="61"/>
      <c r="O87" s="61"/>
      <c r="P87" s="61"/>
      <c r="Q87" s="61"/>
    </row>
    <row r="88" spans="1:17" ht="20.65" customHeight="1">
      <c r="A88" s="12"/>
      <c r="B88" s="9" t="s">
        <v>346</v>
      </c>
      <c r="C88" s="18">
        <v>19854</v>
      </c>
      <c r="D88" s="19">
        <f>C88/C89</f>
        <v>0.49659829914957476</v>
      </c>
      <c r="E88" s="60"/>
      <c r="F88" s="61"/>
      <c r="G88" s="61"/>
      <c r="H88" s="61"/>
      <c r="I88" s="61"/>
      <c r="J88" s="61"/>
      <c r="K88" s="61"/>
      <c r="L88" s="61"/>
      <c r="M88" s="61"/>
      <c r="N88" s="61"/>
      <c r="O88" s="61"/>
      <c r="P88" s="61"/>
      <c r="Q88" s="61"/>
    </row>
    <row r="89" spans="1:17" ht="20.65" customHeight="1">
      <c r="A89" s="12"/>
      <c r="B89" s="9" t="s">
        <v>50</v>
      </c>
      <c r="C89" s="18">
        <f>SUM(C85:C88)</f>
        <v>39980</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16460</v>
      </c>
      <c r="D92" s="19">
        <f>C92/C94</f>
        <v>0.42970891528521082</v>
      </c>
      <c r="E92" s="60"/>
      <c r="F92" s="61"/>
      <c r="G92" s="61"/>
      <c r="H92" s="61"/>
      <c r="I92" s="61"/>
      <c r="J92" s="61"/>
      <c r="K92" s="61"/>
      <c r="L92" s="61"/>
      <c r="M92" s="61"/>
      <c r="N92" s="61"/>
      <c r="O92" s="61"/>
      <c r="P92" s="61"/>
      <c r="Q92" s="61"/>
    </row>
    <row r="93" spans="1:17" ht="20.65" customHeight="1">
      <c r="A93" s="12"/>
      <c r="B93" s="9" t="s">
        <v>355</v>
      </c>
      <c r="C93" s="18">
        <v>21845</v>
      </c>
      <c r="D93" s="19">
        <f>C93/C94</f>
        <v>0.57029108471478918</v>
      </c>
      <c r="E93" s="60"/>
      <c r="F93" s="61"/>
      <c r="G93" s="61"/>
      <c r="H93" s="61"/>
      <c r="I93" s="61"/>
      <c r="J93" s="61"/>
      <c r="K93" s="61"/>
      <c r="L93" s="61"/>
      <c r="M93" s="61"/>
      <c r="N93" s="61"/>
      <c r="O93" s="61"/>
      <c r="P93" s="61"/>
      <c r="Q93" s="61"/>
    </row>
    <row r="94" spans="1:17" ht="20.65" customHeight="1">
      <c r="A94" s="12"/>
      <c r="B94" s="9" t="s">
        <v>50</v>
      </c>
      <c r="C94" s="18">
        <f>SUM(C92:C93)</f>
        <v>38305</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27421</v>
      </c>
      <c r="D97" s="19">
        <f>C97/C99</f>
        <v>0.73109019649665397</v>
      </c>
      <c r="E97" s="60"/>
      <c r="F97" s="61"/>
      <c r="G97" s="61"/>
      <c r="H97" s="61"/>
      <c r="I97" s="61"/>
      <c r="J97" s="61"/>
      <c r="K97" s="61"/>
      <c r="L97" s="61"/>
      <c r="M97" s="61"/>
      <c r="N97" s="61"/>
      <c r="O97" s="61"/>
      <c r="P97" s="61"/>
      <c r="Q97" s="61"/>
    </row>
    <row r="98" spans="1:17" ht="20.65" customHeight="1">
      <c r="A98" s="12"/>
      <c r="B98" s="9" t="s">
        <v>364</v>
      </c>
      <c r="C98" s="18">
        <v>10086</v>
      </c>
      <c r="D98" s="19">
        <f>C98/C99</f>
        <v>0.26890980350334603</v>
      </c>
      <c r="E98" s="60"/>
      <c r="F98" s="61"/>
      <c r="G98" s="61"/>
      <c r="H98" s="61"/>
      <c r="I98" s="61"/>
      <c r="J98" s="61"/>
      <c r="K98" s="61"/>
      <c r="L98" s="61"/>
      <c r="M98" s="61"/>
      <c r="N98" s="61"/>
      <c r="O98" s="61"/>
      <c r="P98" s="61"/>
      <c r="Q98" s="61"/>
    </row>
    <row r="99" spans="1:17" ht="20.65" customHeight="1">
      <c r="A99" s="12"/>
      <c r="B99" s="9" t="s">
        <v>50</v>
      </c>
      <c r="C99" s="18">
        <f>SUM(C97:C98)</f>
        <v>37507</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2" customWidth="1"/>
  </cols>
  <sheetData>
    <row r="1" spans="1:12" ht="27.6" customHeight="1">
      <c r="A1" s="143" t="s">
        <v>5</v>
      </c>
      <c r="B1" s="143"/>
      <c r="C1" s="143"/>
      <c r="D1" s="143"/>
      <c r="E1" s="143"/>
      <c r="F1" s="143"/>
      <c r="G1" s="143"/>
      <c r="H1" s="143"/>
      <c r="I1" s="143"/>
      <c r="J1" s="143"/>
      <c r="K1" s="143"/>
      <c r="L1" s="143"/>
    </row>
    <row r="2" spans="1:12" ht="20.45" customHeight="1">
      <c r="A2" s="6"/>
      <c r="B2" s="7"/>
      <c r="C2" s="7"/>
      <c r="D2" s="7"/>
      <c r="E2" s="6"/>
      <c r="F2" s="7"/>
      <c r="G2" s="7"/>
      <c r="H2" s="7"/>
      <c r="I2" s="6"/>
      <c r="J2" s="7"/>
      <c r="K2" s="7"/>
      <c r="L2" s="7"/>
    </row>
    <row r="3" spans="1:12" ht="20.65" customHeight="1">
      <c r="A3" s="8"/>
      <c r="B3" s="9" t="s">
        <v>15</v>
      </c>
      <c r="C3" s="9" t="s">
        <v>16</v>
      </c>
      <c r="D3" s="9" t="s">
        <v>17</v>
      </c>
      <c r="E3" s="56"/>
      <c r="F3" s="9" t="s">
        <v>263</v>
      </c>
      <c r="G3" s="9" t="s">
        <v>16</v>
      </c>
      <c r="H3" s="9" t="s">
        <v>17</v>
      </c>
      <c r="I3" s="56"/>
      <c r="J3" s="9" t="s">
        <v>511</v>
      </c>
      <c r="K3" s="9" t="s">
        <v>16</v>
      </c>
      <c r="L3" s="9" t="s">
        <v>17</v>
      </c>
    </row>
    <row r="4" spans="1:12" ht="20.65" customHeight="1">
      <c r="A4" s="12"/>
      <c r="B4" s="9" t="s">
        <v>27</v>
      </c>
      <c r="C4" s="18">
        <v>4538</v>
      </c>
      <c r="D4" s="19">
        <f>C4/C9</f>
        <v>0.14520206060218219</v>
      </c>
      <c r="E4" s="59"/>
      <c r="F4" s="9" t="s">
        <v>267</v>
      </c>
      <c r="G4" s="18">
        <v>4854</v>
      </c>
      <c r="H4" s="19">
        <f>G4/G8</f>
        <v>0.21123634622916576</v>
      </c>
      <c r="I4" s="59"/>
      <c r="J4" s="9" t="s">
        <v>518</v>
      </c>
      <c r="K4" s="18">
        <v>8866</v>
      </c>
      <c r="L4" s="19">
        <f>K4/K9</f>
        <v>0.31478785726966091</v>
      </c>
    </row>
    <row r="5" spans="1:12" ht="20.65" customHeight="1">
      <c r="A5" s="12"/>
      <c r="B5" s="9" t="s">
        <v>37</v>
      </c>
      <c r="C5" s="18">
        <v>1869</v>
      </c>
      <c r="D5" s="19">
        <f>C5/C9</f>
        <v>5.9802258983137617E-2</v>
      </c>
      <c r="E5" s="59"/>
      <c r="F5" s="9" t="s">
        <v>271</v>
      </c>
      <c r="G5" s="18">
        <v>8949</v>
      </c>
      <c r="H5" s="19">
        <f>G5/G8</f>
        <v>0.38944253448801081</v>
      </c>
      <c r="I5" s="59"/>
      <c r="J5" s="9" t="s">
        <v>519</v>
      </c>
      <c r="K5" s="18">
        <v>4449</v>
      </c>
      <c r="L5" s="19">
        <f>K5/K9</f>
        <v>0.15796200958636605</v>
      </c>
    </row>
    <row r="6" spans="1:12" ht="20.65" customHeight="1">
      <c r="A6" s="12"/>
      <c r="B6" s="9" t="s">
        <v>47</v>
      </c>
      <c r="C6" s="18">
        <v>5574</v>
      </c>
      <c r="D6" s="19">
        <f>C6/C9</f>
        <v>0.17835087831568169</v>
      </c>
      <c r="E6" s="59"/>
      <c r="F6" s="9" t="s">
        <v>275</v>
      </c>
      <c r="G6" s="18">
        <v>7554</v>
      </c>
      <c r="H6" s="19">
        <f>G6/G8</f>
        <v>0.32873493189433833</v>
      </c>
      <c r="I6" s="59"/>
      <c r="J6" s="9" t="s">
        <v>520</v>
      </c>
      <c r="K6" s="18">
        <v>6789</v>
      </c>
      <c r="L6" s="19">
        <f>K6/K9</f>
        <v>0.24104384874844664</v>
      </c>
    </row>
    <row r="7" spans="1:12" ht="20.65" customHeight="1">
      <c r="A7" s="12"/>
      <c r="B7" s="9" t="s">
        <v>52</v>
      </c>
      <c r="C7" s="18">
        <v>19111</v>
      </c>
      <c r="D7" s="19">
        <f>C7/C9</f>
        <v>0.61149329664352225</v>
      </c>
      <c r="E7" s="59"/>
      <c r="F7" s="9" t="s">
        <v>279</v>
      </c>
      <c r="G7" s="18">
        <v>1622</v>
      </c>
      <c r="H7" s="19">
        <f>G7/G8</f>
        <v>7.0586187388485142E-2</v>
      </c>
      <c r="I7" s="59"/>
      <c r="J7" s="9" t="s">
        <v>521</v>
      </c>
      <c r="K7" s="18">
        <v>3467</v>
      </c>
      <c r="L7" s="19">
        <f>K7/K9</f>
        <v>0.12309604118586899</v>
      </c>
    </row>
    <row r="8" spans="1:12" ht="20.65" customHeight="1">
      <c r="A8" s="12"/>
      <c r="B8" s="9" t="s">
        <v>55</v>
      </c>
      <c r="C8" s="18">
        <v>161</v>
      </c>
      <c r="D8" s="19">
        <f>C8/C9</f>
        <v>5.1515054554762746E-3</v>
      </c>
      <c r="E8" s="59"/>
      <c r="F8" s="9" t="s">
        <v>50</v>
      </c>
      <c r="G8" s="18">
        <f>SUM(G4:G7)</f>
        <v>22979</v>
      </c>
      <c r="H8" s="19">
        <f>SUM(H4:H7)</f>
        <v>1</v>
      </c>
      <c r="I8" s="59"/>
      <c r="J8" s="9" t="s">
        <v>522</v>
      </c>
      <c r="K8" s="18">
        <v>4594</v>
      </c>
      <c r="L8" s="19">
        <f>K8/K9</f>
        <v>0.16311024320965736</v>
      </c>
    </row>
    <row r="9" spans="1:12" ht="20.65" customHeight="1">
      <c r="A9" s="12"/>
      <c r="B9" s="9" t="s">
        <v>50</v>
      </c>
      <c r="C9" s="18">
        <f>SUM(C4:C8)</f>
        <v>31253</v>
      </c>
      <c r="D9" s="19">
        <f>SUM(D4:D8)</f>
        <v>1</v>
      </c>
      <c r="E9" s="60"/>
      <c r="F9" s="63"/>
      <c r="G9" s="63"/>
      <c r="H9" s="63"/>
      <c r="I9" s="64"/>
      <c r="J9" s="9" t="s">
        <v>50</v>
      </c>
      <c r="K9" s="18">
        <f>SUM(K4:K8)</f>
        <v>28165</v>
      </c>
      <c r="L9" s="19">
        <f>SUM(L4:L8)</f>
        <v>1</v>
      </c>
    </row>
    <row r="10" spans="1:12" ht="20.65" customHeight="1">
      <c r="A10" s="49"/>
      <c r="B10" s="62"/>
      <c r="C10" s="63"/>
      <c r="D10" s="63"/>
      <c r="E10" s="64"/>
      <c r="F10" s="9" t="s">
        <v>383</v>
      </c>
      <c r="G10" s="9" t="s">
        <v>16</v>
      </c>
      <c r="H10" s="9" t="s">
        <v>17</v>
      </c>
      <c r="I10" s="60"/>
      <c r="J10" s="63"/>
      <c r="K10" s="63"/>
      <c r="L10" s="63"/>
    </row>
    <row r="11" spans="1:12" ht="20.65" customHeight="1">
      <c r="A11" s="12"/>
      <c r="B11" s="9" t="s">
        <v>75</v>
      </c>
      <c r="C11" s="9" t="s">
        <v>16</v>
      </c>
      <c r="D11" s="9" t="s">
        <v>17</v>
      </c>
      <c r="E11" s="59"/>
      <c r="F11" s="9" t="s">
        <v>385</v>
      </c>
      <c r="G11" s="18">
        <v>2469</v>
      </c>
      <c r="H11" s="19">
        <f>G11/G13</f>
        <v>0.44989067055393583</v>
      </c>
      <c r="I11" s="59"/>
      <c r="J11" s="9" t="s">
        <v>523</v>
      </c>
      <c r="K11" s="9" t="s">
        <v>16</v>
      </c>
      <c r="L11" s="9" t="s">
        <v>17</v>
      </c>
    </row>
    <row r="12" spans="1:12" ht="20.65" customHeight="1">
      <c r="A12" s="12"/>
      <c r="B12" s="9" t="s">
        <v>81</v>
      </c>
      <c r="C12" s="18">
        <v>4117</v>
      </c>
      <c r="D12" s="19">
        <f>C12/C15</f>
        <v>0.13881115344414849</v>
      </c>
      <c r="E12" s="59"/>
      <c r="F12" s="9" t="s">
        <v>387</v>
      </c>
      <c r="G12" s="18">
        <v>3019</v>
      </c>
      <c r="H12" s="19">
        <f>G12/G13</f>
        <v>0.55010932944606417</v>
      </c>
      <c r="I12" s="59"/>
      <c r="J12" s="9" t="s">
        <v>524</v>
      </c>
      <c r="K12" s="18">
        <v>13540</v>
      </c>
      <c r="L12" s="19">
        <f>K12/K14</f>
        <v>0.51790085679314568</v>
      </c>
    </row>
    <row r="13" spans="1:12" ht="32.65" customHeight="1">
      <c r="A13" s="12"/>
      <c r="B13" s="9" t="s">
        <v>85</v>
      </c>
      <c r="C13" s="18">
        <v>15518</v>
      </c>
      <c r="D13" s="19">
        <f>C13/C15</f>
        <v>0.52321386425705518</v>
      </c>
      <c r="E13" s="59"/>
      <c r="F13" s="9" t="s">
        <v>50</v>
      </c>
      <c r="G13" s="18">
        <f>SUM(G11:G12)</f>
        <v>5488</v>
      </c>
      <c r="H13" s="19">
        <f>SUM(H11:H12)</f>
        <v>1</v>
      </c>
      <c r="I13" s="59"/>
      <c r="J13" s="9" t="s">
        <v>525</v>
      </c>
      <c r="K13" s="18">
        <v>12604</v>
      </c>
      <c r="L13" s="19">
        <f>K13/K14</f>
        <v>0.48209914320685432</v>
      </c>
    </row>
    <row r="14" spans="1:12" ht="20.65" customHeight="1">
      <c r="A14" s="12"/>
      <c r="B14" s="9" t="s">
        <v>90</v>
      </c>
      <c r="C14" s="18">
        <v>10024</v>
      </c>
      <c r="D14" s="19">
        <f>C14/C15</f>
        <v>0.3379749822987963</v>
      </c>
      <c r="E14" s="60"/>
      <c r="F14" s="63"/>
      <c r="G14" s="63"/>
      <c r="H14" s="63"/>
      <c r="I14" s="64"/>
      <c r="J14" s="9" t="s">
        <v>50</v>
      </c>
      <c r="K14" s="18">
        <f>SUM(K12:K13)</f>
        <v>26144</v>
      </c>
      <c r="L14" s="19">
        <f>SUM(L12:L13)</f>
        <v>1</v>
      </c>
    </row>
    <row r="15" spans="1:12" ht="32.65" customHeight="1">
      <c r="A15" s="12"/>
      <c r="B15" s="9" t="s">
        <v>50</v>
      </c>
      <c r="C15" s="18">
        <f>SUM(C12:C14)</f>
        <v>29659</v>
      </c>
      <c r="D15" s="19">
        <f>SUM(D12:D14)</f>
        <v>1</v>
      </c>
      <c r="E15" s="59"/>
      <c r="F15" s="9" t="s">
        <v>25</v>
      </c>
      <c r="G15" s="9" t="s">
        <v>16</v>
      </c>
      <c r="H15" s="9" t="s">
        <v>17</v>
      </c>
      <c r="I15" s="60"/>
      <c r="J15" s="63"/>
      <c r="K15" s="63"/>
      <c r="L15" s="63"/>
    </row>
    <row r="16" spans="1:12" ht="20.65" customHeight="1">
      <c r="A16" s="49"/>
      <c r="B16" s="62"/>
      <c r="C16" s="63"/>
      <c r="D16" s="63"/>
      <c r="E16" s="64"/>
      <c r="F16" s="9" t="s">
        <v>35</v>
      </c>
      <c r="G16" s="18">
        <v>10126</v>
      </c>
      <c r="H16" s="19">
        <f>G16/G18</f>
        <v>0.39374732667107359</v>
      </c>
      <c r="I16" s="59"/>
      <c r="J16" s="9" t="s">
        <v>526</v>
      </c>
      <c r="K16" s="9" t="s">
        <v>16</v>
      </c>
      <c r="L16" s="9" t="s">
        <v>17</v>
      </c>
    </row>
    <row r="17" spans="1:12" ht="20.65" customHeight="1">
      <c r="A17" s="12"/>
      <c r="B17" s="9" t="s">
        <v>108</v>
      </c>
      <c r="C17" s="9" t="s">
        <v>16</v>
      </c>
      <c r="D17" s="9" t="s">
        <v>17</v>
      </c>
      <c r="E17" s="59"/>
      <c r="F17" s="9" t="s">
        <v>45</v>
      </c>
      <c r="G17" s="18">
        <v>15591</v>
      </c>
      <c r="H17" s="19">
        <f>G17/G18</f>
        <v>0.60625267332892641</v>
      </c>
      <c r="I17" s="59"/>
      <c r="J17" s="9" t="s">
        <v>527</v>
      </c>
      <c r="K17" s="18">
        <v>13038</v>
      </c>
      <c r="L17" s="19">
        <f>K17/K19</f>
        <v>0.52439367735188835</v>
      </c>
    </row>
    <row r="18" spans="1:12" ht="20.65" customHeight="1">
      <c r="A18" s="12"/>
      <c r="B18" s="9" t="s">
        <v>111</v>
      </c>
      <c r="C18" s="18">
        <v>7758</v>
      </c>
      <c r="D18" s="19">
        <f>C18/C22</f>
        <v>0.26746190443356549</v>
      </c>
      <c r="E18" s="59"/>
      <c r="F18" s="9" t="s">
        <v>50</v>
      </c>
      <c r="G18" s="18">
        <f>SUM(G16:G17)</f>
        <v>25717</v>
      </c>
      <c r="H18" s="19">
        <f>SUM(H16:H17)</f>
        <v>1</v>
      </c>
      <c r="I18" s="59"/>
      <c r="J18" s="9" t="s">
        <v>528</v>
      </c>
      <c r="K18" s="18">
        <v>11825</v>
      </c>
      <c r="L18" s="19">
        <f>K18/K19</f>
        <v>0.47560632264811165</v>
      </c>
    </row>
    <row r="19" spans="1:12" ht="20.65" customHeight="1">
      <c r="A19" s="12"/>
      <c r="B19" s="9" t="s">
        <v>114</v>
      </c>
      <c r="C19" s="18">
        <v>8239</v>
      </c>
      <c r="D19" s="19">
        <f>C19/C22</f>
        <v>0.28404468041094943</v>
      </c>
      <c r="E19" s="60"/>
      <c r="F19" s="63"/>
      <c r="G19" s="63"/>
      <c r="H19" s="63"/>
      <c r="I19" s="64"/>
      <c r="J19" s="9" t="s">
        <v>50</v>
      </c>
      <c r="K19" s="18">
        <f>SUM(K17:K18)</f>
        <v>24863</v>
      </c>
      <c r="L19" s="19">
        <f>SUM(L17:L18)</f>
        <v>1</v>
      </c>
    </row>
    <row r="20" spans="1:12" ht="32.65" customHeight="1">
      <c r="A20" s="12"/>
      <c r="B20" s="9" t="s">
        <v>120</v>
      </c>
      <c r="C20" s="18">
        <v>6306</v>
      </c>
      <c r="D20" s="19">
        <f>C20/C22</f>
        <v>0.21740329586982005</v>
      </c>
      <c r="E20" s="59"/>
      <c r="F20" s="9" t="s">
        <v>24</v>
      </c>
      <c r="G20" s="9" t="s">
        <v>16</v>
      </c>
      <c r="H20" s="9" t="s">
        <v>17</v>
      </c>
      <c r="I20" s="60"/>
      <c r="J20" s="63"/>
      <c r="K20" s="63"/>
      <c r="L20" s="63"/>
    </row>
    <row r="21" spans="1:12" ht="32.65" customHeight="1">
      <c r="A21" s="12"/>
      <c r="B21" s="9" t="s">
        <v>127</v>
      </c>
      <c r="C21" s="18">
        <v>6703</v>
      </c>
      <c r="D21" s="19">
        <f>C21/C22</f>
        <v>0.23109011928566503</v>
      </c>
      <c r="E21" s="59"/>
      <c r="F21" s="9" t="s">
        <v>34</v>
      </c>
      <c r="G21" s="18">
        <v>13714</v>
      </c>
      <c r="H21" s="19">
        <f>G21/G24</f>
        <v>0.5005109489051095</v>
      </c>
      <c r="I21" s="59"/>
      <c r="J21" s="9" t="s">
        <v>529</v>
      </c>
      <c r="K21" s="9" t="s">
        <v>16</v>
      </c>
      <c r="L21" s="9" t="s">
        <v>17</v>
      </c>
    </row>
    <row r="22" spans="1:12" ht="20.65" customHeight="1">
      <c r="A22" s="12"/>
      <c r="B22" s="9" t="s">
        <v>50</v>
      </c>
      <c r="C22" s="18">
        <f>SUM(C18:C21)</f>
        <v>29006</v>
      </c>
      <c r="D22" s="19">
        <f>SUM(D18:D21)</f>
        <v>0.99999999999999989</v>
      </c>
      <c r="E22" s="59"/>
      <c r="F22" s="9" t="s">
        <v>44</v>
      </c>
      <c r="G22" s="18">
        <v>4480</v>
      </c>
      <c r="H22" s="19">
        <f>G22/G24</f>
        <v>0.1635036496350365</v>
      </c>
      <c r="I22" s="59"/>
      <c r="J22" s="9" t="s">
        <v>530</v>
      </c>
      <c r="K22" s="18">
        <v>10566</v>
      </c>
      <c r="L22" s="19">
        <f>K22/K25</f>
        <v>0.3861136488214873</v>
      </c>
    </row>
    <row r="23" spans="1:12" ht="32.65" customHeight="1">
      <c r="A23" s="49"/>
      <c r="B23" s="62"/>
      <c r="C23" s="63"/>
      <c r="D23" s="63"/>
      <c r="E23" s="64"/>
      <c r="F23" s="9" t="s">
        <v>51</v>
      </c>
      <c r="G23" s="18">
        <v>9206</v>
      </c>
      <c r="H23" s="19">
        <f>G23/G24</f>
        <v>0.33598540145985401</v>
      </c>
      <c r="I23" s="59"/>
      <c r="J23" s="9" t="s">
        <v>531</v>
      </c>
      <c r="K23" s="18">
        <v>3555</v>
      </c>
      <c r="L23" s="19">
        <f>K23/K25</f>
        <v>0.12991046957792801</v>
      </c>
    </row>
    <row r="24" spans="1:12" ht="32.65" customHeight="1">
      <c r="A24" s="12"/>
      <c r="B24" s="9" t="s">
        <v>137</v>
      </c>
      <c r="C24" s="9" t="s">
        <v>16</v>
      </c>
      <c r="D24" s="9" t="s">
        <v>17</v>
      </c>
      <c r="E24" s="59"/>
      <c r="F24" s="9" t="s">
        <v>50</v>
      </c>
      <c r="G24" s="18">
        <f>SUM(G21:G23)</f>
        <v>27400</v>
      </c>
      <c r="H24" s="19">
        <f>SUM(H21:H23)</f>
        <v>1</v>
      </c>
      <c r="I24" s="59"/>
      <c r="J24" s="9" t="s">
        <v>532</v>
      </c>
      <c r="K24" s="18">
        <v>13244</v>
      </c>
      <c r="L24" s="19">
        <f>K24/K25</f>
        <v>0.48397588160058469</v>
      </c>
    </row>
    <row r="25" spans="1:12" ht="20.65" customHeight="1">
      <c r="A25" s="12"/>
      <c r="B25" s="9" t="s">
        <v>142</v>
      </c>
      <c r="C25" s="18">
        <v>8066</v>
      </c>
      <c r="D25" s="19">
        <f>C25/C27</f>
        <v>0.2764695801199657</v>
      </c>
      <c r="E25" s="60"/>
      <c r="F25" s="63"/>
      <c r="G25" s="63"/>
      <c r="H25" s="63"/>
      <c r="I25" s="64"/>
      <c r="J25" s="9" t="s">
        <v>50</v>
      </c>
      <c r="K25" s="18">
        <f>SUM(K22:K24)</f>
        <v>27365</v>
      </c>
      <c r="L25" s="19">
        <f>SUM(L22:L24)</f>
        <v>1</v>
      </c>
    </row>
    <row r="26" spans="1:12" ht="32.65" customHeight="1">
      <c r="A26" s="12"/>
      <c r="B26" s="9" t="s">
        <v>148</v>
      </c>
      <c r="C26" s="18">
        <v>21109</v>
      </c>
      <c r="D26" s="19">
        <f>C26/C27</f>
        <v>0.7235304198800343</v>
      </c>
      <c r="E26" s="59"/>
      <c r="F26" s="9" t="s">
        <v>533</v>
      </c>
      <c r="G26" s="9" t="s">
        <v>16</v>
      </c>
      <c r="H26" s="9" t="s">
        <v>17</v>
      </c>
      <c r="I26" s="60"/>
      <c r="J26" s="63"/>
      <c r="K26" s="63"/>
      <c r="L26" s="63"/>
    </row>
    <row r="27" spans="1:12" ht="20.65" customHeight="1">
      <c r="A27" s="12"/>
      <c r="B27" s="9" t="s">
        <v>50</v>
      </c>
      <c r="C27" s="18">
        <f>SUM(C25:C26)</f>
        <v>29175</v>
      </c>
      <c r="D27" s="19">
        <f>SUM(D25:D26)</f>
        <v>1</v>
      </c>
      <c r="E27" s="59"/>
      <c r="F27" s="9" t="s">
        <v>36</v>
      </c>
      <c r="G27" s="18">
        <v>14564</v>
      </c>
      <c r="H27" s="19">
        <f>G27/G29</f>
        <v>0.6812611095518758</v>
      </c>
      <c r="I27" s="59"/>
      <c r="J27" s="9" t="s">
        <v>534</v>
      </c>
      <c r="K27" s="9" t="s">
        <v>16</v>
      </c>
      <c r="L27" s="9" t="s">
        <v>17</v>
      </c>
    </row>
    <row r="28" spans="1:12" ht="32.65" customHeight="1">
      <c r="A28" s="49"/>
      <c r="B28" s="62"/>
      <c r="C28" s="63"/>
      <c r="D28" s="63"/>
      <c r="E28" s="64"/>
      <c r="F28" s="9" t="s">
        <v>46</v>
      </c>
      <c r="G28" s="18">
        <v>6814</v>
      </c>
      <c r="H28" s="19">
        <f>G28/G29</f>
        <v>0.31873889044812426</v>
      </c>
      <c r="I28" s="59"/>
      <c r="J28" s="9" t="s">
        <v>535</v>
      </c>
      <c r="K28" s="18">
        <v>13064</v>
      </c>
      <c r="L28" s="19">
        <f>K28/K30</f>
        <v>0.51463462674807958</v>
      </c>
    </row>
    <row r="29" spans="1:12" ht="20.65" customHeight="1">
      <c r="A29" s="12"/>
      <c r="B29" s="9" t="s">
        <v>158</v>
      </c>
      <c r="C29" s="9" t="s">
        <v>16</v>
      </c>
      <c r="D29" s="9" t="s">
        <v>17</v>
      </c>
      <c r="E29" s="59"/>
      <c r="F29" s="9" t="s">
        <v>50</v>
      </c>
      <c r="G29" s="18">
        <f>SUM(G27:G28)</f>
        <v>21378</v>
      </c>
      <c r="H29" s="19">
        <f>SUM(H27:H28)</f>
        <v>1</v>
      </c>
      <c r="I29" s="59"/>
      <c r="J29" s="9" t="s">
        <v>536</v>
      </c>
      <c r="K29" s="18">
        <v>12321</v>
      </c>
      <c r="L29" s="19">
        <f>K29/K30</f>
        <v>0.48536537325192042</v>
      </c>
    </row>
    <row r="30" spans="1:12" ht="20.65" customHeight="1">
      <c r="A30" s="12"/>
      <c r="B30" s="9" t="s">
        <v>163</v>
      </c>
      <c r="C30" s="18">
        <v>5665</v>
      </c>
      <c r="D30" s="19">
        <f>C30/C33</f>
        <v>0.22060827913859574</v>
      </c>
      <c r="E30" s="60"/>
      <c r="F30" s="65"/>
      <c r="G30" s="65"/>
      <c r="H30" s="65"/>
      <c r="I30" s="64"/>
      <c r="J30" s="9" t="s">
        <v>50</v>
      </c>
      <c r="K30" s="18">
        <f>SUM(K28:K29)</f>
        <v>25385</v>
      </c>
      <c r="L30" s="19">
        <f>SUM(L28:L29)</f>
        <v>1</v>
      </c>
    </row>
    <row r="31" spans="1:12" ht="20.65" customHeight="1">
      <c r="A31" s="12"/>
      <c r="B31" s="9" t="s">
        <v>169</v>
      </c>
      <c r="C31" s="18">
        <v>7762</v>
      </c>
      <c r="D31" s="19">
        <f>C31/C33</f>
        <v>0.30227033762997002</v>
      </c>
      <c r="E31" s="60"/>
      <c r="F31" s="61"/>
      <c r="G31" s="61"/>
      <c r="H31" s="61"/>
      <c r="I31" s="61"/>
      <c r="J31" s="65"/>
      <c r="K31" s="65"/>
      <c r="L31" s="65"/>
    </row>
    <row r="32" spans="1:12" ht="32.65" customHeight="1">
      <c r="A32" s="12"/>
      <c r="B32" s="9" t="s">
        <v>176</v>
      </c>
      <c r="C32" s="18">
        <v>12252</v>
      </c>
      <c r="D32" s="19">
        <f>C32/C33</f>
        <v>0.47712138323143427</v>
      </c>
      <c r="E32" s="60"/>
      <c r="F32" s="61"/>
      <c r="G32" s="61"/>
      <c r="H32" s="61"/>
      <c r="I32" s="61"/>
      <c r="J32" s="61"/>
      <c r="K32" s="61"/>
      <c r="L32" s="61"/>
    </row>
    <row r="33" spans="1:12" ht="20.65" customHeight="1">
      <c r="A33" s="12"/>
      <c r="B33" s="9" t="s">
        <v>50</v>
      </c>
      <c r="C33" s="18">
        <f>SUM(C30:C32)</f>
        <v>25679</v>
      </c>
      <c r="D33" s="19">
        <f>SUM(D30:D32)</f>
        <v>1</v>
      </c>
      <c r="E33" s="60"/>
      <c r="F33" s="61"/>
      <c r="G33" s="61"/>
      <c r="H33" s="61"/>
      <c r="I33" s="61"/>
      <c r="J33" s="61"/>
      <c r="K33" s="61"/>
      <c r="L33" s="61"/>
    </row>
    <row r="34" spans="1:12" ht="20.65" customHeight="1">
      <c r="A34" s="49"/>
      <c r="B34" s="62"/>
      <c r="C34" s="63"/>
      <c r="D34" s="63"/>
      <c r="E34" s="61"/>
      <c r="F34" s="61"/>
      <c r="G34" s="61"/>
      <c r="H34" s="61"/>
      <c r="I34" s="61"/>
      <c r="J34" s="61"/>
      <c r="K34" s="61"/>
      <c r="L34" s="61"/>
    </row>
    <row r="35" spans="1:12" ht="20.65" customHeight="1">
      <c r="A35" s="12"/>
      <c r="B35" s="9" t="s">
        <v>185</v>
      </c>
      <c r="C35" s="9" t="s">
        <v>16</v>
      </c>
      <c r="D35" s="9" t="s">
        <v>17</v>
      </c>
      <c r="E35" s="60"/>
      <c r="F35" s="61"/>
      <c r="G35" s="61"/>
      <c r="H35" s="61"/>
      <c r="I35" s="61"/>
      <c r="J35" s="61"/>
      <c r="K35" s="61"/>
      <c r="L35" s="61"/>
    </row>
    <row r="36" spans="1:12" ht="20.65" customHeight="1">
      <c r="A36" s="12"/>
      <c r="B36" s="9" t="s">
        <v>192</v>
      </c>
      <c r="C36" s="18">
        <v>6000</v>
      </c>
      <c r="D36" s="19">
        <f>C36/C38</f>
        <v>0.26639435243972825</v>
      </c>
      <c r="E36" s="60"/>
      <c r="F36" s="61"/>
      <c r="G36" s="61"/>
      <c r="H36" s="61"/>
      <c r="I36" s="61"/>
      <c r="J36" s="61"/>
      <c r="K36" s="61"/>
      <c r="L36" s="61"/>
    </row>
    <row r="37" spans="1:12" ht="20.65" customHeight="1">
      <c r="A37" s="12"/>
      <c r="B37" s="9" t="s">
        <v>199</v>
      </c>
      <c r="C37" s="18">
        <v>16523</v>
      </c>
      <c r="D37" s="19">
        <f>C37/C38</f>
        <v>0.73360564756027169</v>
      </c>
      <c r="E37" s="60"/>
      <c r="F37" s="61"/>
      <c r="G37" s="61"/>
      <c r="H37" s="61"/>
      <c r="I37" s="61"/>
      <c r="J37" s="61"/>
      <c r="K37" s="61"/>
      <c r="L37" s="61"/>
    </row>
    <row r="38" spans="1:12" ht="20.65" customHeight="1">
      <c r="A38" s="12"/>
      <c r="B38" s="9" t="s">
        <v>50</v>
      </c>
      <c r="C38" s="18">
        <f>SUM(C36:C37)</f>
        <v>22523</v>
      </c>
      <c r="D38" s="19">
        <f>SUM(D36:D37)</f>
        <v>1</v>
      </c>
      <c r="E38" s="60"/>
      <c r="F38" s="61"/>
      <c r="G38" s="61"/>
      <c r="H38" s="61"/>
      <c r="I38" s="61"/>
      <c r="J38" s="61"/>
      <c r="K38" s="61"/>
      <c r="L38" s="61"/>
    </row>
    <row r="39" spans="1:12" ht="20.65" customHeight="1">
      <c r="A39" s="49"/>
      <c r="B39" s="62"/>
      <c r="C39" s="63"/>
      <c r="D39" s="63"/>
      <c r="E39" s="61"/>
      <c r="F39" s="61"/>
      <c r="G39" s="61"/>
      <c r="H39" s="61"/>
      <c r="I39" s="61"/>
      <c r="J39" s="61"/>
      <c r="K39" s="61"/>
      <c r="L39" s="61"/>
    </row>
    <row r="40" spans="1:12" ht="20.65" customHeight="1">
      <c r="A40" s="12"/>
      <c r="B40" s="9" t="s">
        <v>206</v>
      </c>
      <c r="C40" s="9" t="s">
        <v>16</v>
      </c>
      <c r="D40" s="9" t="s">
        <v>17</v>
      </c>
      <c r="E40" s="60"/>
      <c r="F40" s="61"/>
      <c r="G40" s="61"/>
      <c r="H40" s="61"/>
      <c r="I40" s="61"/>
      <c r="J40" s="61"/>
      <c r="K40" s="61"/>
      <c r="L40" s="61"/>
    </row>
    <row r="41" spans="1:12" ht="32.65" customHeight="1">
      <c r="A41" s="12"/>
      <c r="B41" s="9" t="s">
        <v>213</v>
      </c>
      <c r="C41" s="18">
        <v>7902</v>
      </c>
      <c r="D41" s="19">
        <f>C41/C44</f>
        <v>0.33389672948533761</v>
      </c>
      <c r="E41" s="60"/>
      <c r="F41" s="61"/>
      <c r="G41" s="61"/>
      <c r="H41" s="61"/>
      <c r="I41" s="61"/>
      <c r="J41" s="61"/>
      <c r="K41" s="61"/>
      <c r="L41" s="61"/>
    </row>
    <row r="42" spans="1:12" ht="20.65" customHeight="1">
      <c r="A42" s="12"/>
      <c r="B42" s="9" t="s">
        <v>220</v>
      </c>
      <c r="C42" s="18">
        <v>4285</v>
      </c>
      <c r="D42" s="19">
        <f>C42/C44</f>
        <v>0.18106143835037608</v>
      </c>
      <c r="E42" s="60"/>
      <c r="F42" s="61"/>
      <c r="G42" s="61"/>
      <c r="H42" s="61"/>
      <c r="I42" s="61"/>
      <c r="J42" s="61"/>
      <c r="K42" s="61"/>
      <c r="L42" s="61"/>
    </row>
    <row r="43" spans="1:12" ht="32.65" customHeight="1">
      <c r="A43" s="12"/>
      <c r="B43" s="9" t="s">
        <v>224</v>
      </c>
      <c r="C43" s="18">
        <v>11479</v>
      </c>
      <c r="D43" s="19">
        <f>C43/C44</f>
        <v>0.48504183216428631</v>
      </c>
      <c r="E43" s="60"/>
      <c r="F43" s="61"/>
      <c r="G43" s="61"/>
      <c r="H43" s="61"/>
      <c r="I43" s="61"/>
      <c r="J43" s="61"/>
      <c r="K43" s="61"/>
      <c r="L43" s="61"/>
    </row>
    <row r="44" spans="1:12" ht="20.65" customHeight="1">
      <c r="A44" s="12"/>
      <c r="B44" s="9" t="s">
        <v>50</v>
      </c>
      <c r="C44" s="18">
        <f>SUM(C41:C43)</f>
        <v>23666</v>
      </c>
      <c r="D44" s="19">
        <f>SUM(D41:D43)</f>
        <v>1</v>
      </c>
      <c r="E44" s="60"/>
      <c r="F44" s="61"/>
      <c r="G44" s="61"/>
      <c r="H44" s="61"/>
      <c r="I44" s="61"/>
      <c r="J44" s="61"/>
      <c r="K44" s="61"/>
      <c r="L44" s="61"/>
    </row>
    <row r="45" spans="1:12" ht="20.65" customHeight="1">
      <c r="A45" s="49"/>
      <c r="B45" s="62"/>
      <c r="C45" s="63"/>
      <c r="D45" s="63"/>
      <c r="E45" s="61"/>
      <c r="F45" s="61"/>
      <c r="G45" s="61"/>
      <c r="H45" s="61"/>
      <c r="I45" s="61"/>
      <c r="J45" s="61"/>
      <c r="K45" s="61"/>
      <c r="L45" s="61"/>
    </row>
    <row r="46" spans="1:12" ht="20.65" customHeight="1">
      <c r="A46" s="12"/>
      <c r="B46" s="9" t="s">
        <v>232</v>
      </c>
      <c r="C46" s="9" t="s">
        <v>16</v>
      </c>
      <c r="D46" s="9" t="s">
        <v>17</v>
      </c>
      <c r="E46" s="60"/>
      <c r="F46" s="61"/>
      <c r="G46" s="61"/>
      <c r="H46" s="61"/>
      <c r="I46" s="61"/>
      <c r="J46" s="61"/>
      <c r="K46" s="61"/>
      <c r="L46" s="61"/>
    </row>
    <row r="47" spans="1:12" ht="20.65" customHeight="1">
      <c r="A47" s="12"/>
      <c r="B47" s="9" t="s">
        <v>237</v>
      </c>
      <c r="C47" s="18">
        <v>11349</v>
      </c>
      <c r="D47" s="19">
        <f>C47/C49</f>
        <v>0.51294915254237283</v>
      </c>
      <c r="E47" s="60"/>
      <c r="F47" s="61"/>
      <c r="G47" s="61"/>
      <c r="H47" s="61"/>
      <c r="I47" s="61"/>
      <c r="J47" s="61"/>
      <c r="K47" s="61"/>
      <c r="L47" s="61"/>
    </row>
    <row r="48" spans="1:12" ht="32.65" customHeight="1">
      <c r="A48" s="12"/>
      <c r="B48" s="9" t="s">
        <v>241</v>
      </c>
      <c r="C48" s="18">
        <v>10776</v>
      </c>
      <c r="D48" s="19">
        <f>C48/C49</f>
        <v>0.48705084745762711</v>
      </c>
      <c r="E48" s="60"/>
      <c r="F48" s="61"/>
      <c r="G48" s="61"/>
      <c r="H48" s="61"/>
      <c r="I48" s="61"/>
      <c r="J48" s="61"/>
      <c r="K48" s="61"/>
      <c r="L48" s="61"/>
    </row>
    <row r="49" spans="1:12" ht="20.65" customHeight="1">
      <c r="A49" s="12"/>
      <c r="B49" s="9" t="s">
        <v>50</v>
      </c>
      <c r="C49" s="18">
        <f>SUM(C47:C48)</f>
        <v>22125</v>
      </c>
      <c r="D49" s="19">
        <f>SUM(D47:D48)</f>
        <v>1</v>
      </c>
      <c r="E49" s="60"/>
      <c r="F49" s="61"/>
      <c r="G49" s="61"/>
      <c r="H49" s="61"/>
      <c r="I49" s="61"/>
      <c r="J49" s="61"/>
      <c r="K49" s="61"/>
      <c r="L49" s="61"/>
    </row>
    <row r="50" spans="1:12" ht="20.65" customHeight="1">
      <c r="A50" s="49"/>
      <c r="B50" s="62"/>
      <c r="C50" s="63"/>
      <c r="D50" s="63"/>
      <c r="E50" s="61"/>
      <c r="F50" s="61"/>
      <c r="G50" s="61"/>
      <c r="H50" s="61"/>
      <c r="I50" s="61"/>
      <c r="J50" s="61"/>
      <c r="K50" s="61"/>
      <c r="L50" s="61"/>
    </row>
    <row r="51" spans="1:12" ht="32.65" customHeight="1">
      <c r="A51" s="12"/>
      <c r="B51" s="9" t="s">
        <v>250</v>
      </c>
      <c r="C51" s="9" t="s">
        <v>16</v>
      </c>
      <c r="D51" s="9" t="s">
        <v>17</v>
      </c>
      <c r="E51" s="60"/>
      <c r="F51" s="61"/>
      <c r="G51" s="61"/>
      <c r="H51" s="61"/>
      <c r="I51" s="61"/>
      <c r="J51" s="61"/>
      <c r="K51" s="61"/>
      <c r="L51" s="61"/>
    </row>
    <row r="52" spans="1:12" ht="20.65" customHeight="1">
      <c r="A52" s="12"/>
      <c r="B52" s="9" t="s">
        <v>255</v>
      </c>
      <c r="C52" s="18">
        <v>13869</v>
      </c>
      <c r="D52" s="19">
        <f>C52/C54</f>
        <v>0.65540380889371963</v>
      </c>
      <c r="E52" s="60"/>
      <c r="F52" s="61"/>
      <c r="G52" s="61"/>
      <c r="H52" s="61"/>
      <c r="I52" s="61"/>
      <c r="J52" s="61"/>
      <c r="K52" s="61"/>
      <c r="L52" s="61"/>
    </row>
    <row r="53" spans="1:12" ht="20.65" customHeight="1">
      <c r="A53" s="12"/>
      <c r="B53" s="9" t="s">
        <v>259</v>
      </c>
      <c r="C53" s="18">
        <v>7292</v>
      </c>
      <c r="D53" s="19">
        <f>C53/C54</f>
        <v>0.34459619110628043</v>
      </c>
      <c r="E53" s="60"/>
      <c r="F53" s="61"/>
      <c r="G53" s="61"/>
      <c r="H53" s="61"/>
      <c r="I53" s="61"/>
      <c r="J53" s="61"/>
      <c r="K53" s="61"/>
      <c r="L53" s="61"/>
    </row>
    <row r="54" spans="1:12" ht="20.65" customHeight="1">
      <c r="A54" s="12"/>
      <c r="B54" s="9" t="s">
        <v>50</v>
      </c>
      <c r="C54" s="18">
        <f>SUM(C52:C53)</f>
        <v>21161</v>
      </c>
      <c r="D54" s="19">
        <f>SUM(D52:D53)</f>
        <v>1</v>
      </c>
      <c r="E54" s="60"/>
      <c r="F54" s="61"/>
      <c r="G54" s="61"/>
      <c r="H54" s="61"/>
      <c r="I54" s="61"/>
      <c r="J54" s="61"/>
      <c r="K54" s="61"/>
      <c r="L54" s="61"/>
    </row>
    <row r="55" spans="1:12" ht="20.65" customHeight="1">
      <c r="A55" s="49"/>
      <c r="B55" s="62"/>
      <c r="C55" s="63"/>
      <c r="D55" s="63"/>
      <c r="E55" s="61"/>
      <c r="F55" s="61"/>
      <c r="G55" s="61"/>
      <c r="H55" s="61"/>
      <c r="I55" s="61"/>
      <c r="J55" s="61"/>
      <c r="K55" s="61"/>
      <c r="L55" s="61"/>
    </row>
    <row r="56" spans="1:12" ht="32.65" customHeight="1">
      <c r="A56" s="12"/>
      <c r="B56" s="9" t="s">
        <v>266</v>
      </c>
      <c r="C56" s="9" t="s">
        <v>16</v>
      </c>
      <c r="D56" s="9" t="s">
        <v>17</v>
      </c>
      <c r="E56" s="60"/>
      <c r="F56" s="61"/>
      <c r="G56" s="61"/>
      <c r="H56" s="61"/>
      <c r="I56" s="61"/>
      <c r="J56" s="61"/>
      <c r="K56" s="61"/>
      <c r="L56" s="61"/>
    </row>
    <row r="57" spans="1:12" ht="20.65" customHeight="1">
      <c r="A57" s="12"/>
      <c r="B57" s="9" t="s">
        <v>270</v>
      </c>
      <c r="C57" s="18">
        <v>7539</v>
      </c>
      <c r="D57" s="19">
        <f>C57/C60</f>
        <v>0.35086331270070276</v>
      </c>
      <c r="E57" s="60"/>
      <c r="F57" s="61"/>
      <c r="G57" s="61"/>
      <c r="H57" s="61"/>
      <c r="I57" s="61"/>
      <c r="J57" s="61"/>
      <c r="K57" s="61"/>
      <c r="L57" s="61"/>
    </row>
    <row r="58" spans="1:12" ht="20.65" customHeight="1">
      <c r="A58" s="12"/>
      <c r="B58" s="9" t="s">
        <v>274</v>
      </c>
      <c r="C58" s="18">
        <v>9450</v>
      </c>
      <c r="D58" s="19">
        <f>C58/C60</f>
        <v>0.43980080979196723</v>
      </c>
      <c r="E58" s="60"/>
      <c r="F58" s="61"/>
      <c r="G58" s="61"/>
      <c r="H58" s="61"/>
      <c r="I58" s="61"/>
      <c r="J58" s="61"/>
      <c r="K58" s="61"/>
      <c r="L58" s="61"/>
    </row>
    <row r="59" spans="1:12" ht="20.65" customHeight="1">
      <c r="A59" s="12"/>
      <c r="B59" s="9" t="s">
        <v>278</v>
      </c>
      <c r="C59" s="18">
        <v>4498</v>
      </c>
      <c r="D59" s="19">
        <f>C59/C60</f>
        <v>0.20933587750733001</v>
      </c>
      <c r="E59" s="60"/>
      <c r="F59" s="61"/>
      <c r="G59" s="61"/>
      <c r="H59" s="61"/>
      <c r="I59" s="61"/>
      <c r="J59" s="61"/>
      <c r="K59" s="61"/>
      <c r="L59" s="61"/>
    </row>
    <row r="60" spans="1:12" ht="20.65" customHeight="1">
      <c r="A60" s="12"/>
      <c r="B60" s="9" t="s">
        <v>50</v>
      </c>
      <c r="C60" s="18">
        <f>SUM(C57:C59)</f>
        <v>21487</v>
      </c>
      <c r="D60" s="19">
        <f>SUM(D57:D59)</f>
        <v>1</v>
      </c>
      <c r="E60" s="60"/>
      <c r="F60" s="61"/>
      <c r="G60" s="61"/>
      <c r="H60" s="61"/>
      <c r="I60" s="61"/>
      <c r="J60" s="61"/>
      <c r="K60" s="61"/>
      <c r="L60" s="61"/>
    </row>
    <row r="61" spans="1:12" ht="20.65" customHeight="1">
      <c r="A61" s="49"/>
      <c r="B61" s="62"/>
      <c r="C61" s="63"/>
      <c r="D61" s="63"/>
      <c r="E61" s="61"/>
      <c r="F61" s="61"/>
      <c r="G61" s="61"/>
      <c r="H61" s="61"/>
      <c r="I61" s="61"/>
      <c r="J61" s="61"/>
      <c r="K61" s="61"/>
      <c r="L61" s="61"/>
    </row>
    <row r="62" spans="1:12" ht="32.65" customHeight="1">
      <c r="A62" s="12"/>
      <c r="B62" s="9" t="s">
        <v>286</v>
      </c>
      <c r="C62" s="9" t="s">
        <v>16</v>
      </c>
      <c r="D62" s="9" t="s">
        <v>17</v>
      </c>
      <c r="E62" s="60"/>
      <c r="F62" s="61"/>
      <c r="G62" s="61"/>
      <c r="H62" s="61"/>
      <c r="I62" s="61"/>
      <c r="J62" s="61"/>
      <c r="K62" s="61"/>
      <c r="L62" s="61"/>
    </row>
    <row r="63" spans="1:12" ht="20.65" customHeight="1">
      <c r="A63" s="12"/>
      <c r="B63" s="9" t="s">
        <v>291</v>
      </c>
      <c r="C63" s="18">
        <v>9792</v>
      </c>
      <c r="D63" s="19">
        <f>C63/C65</f>
        <v>0.44831059426792419</v>
      </c>
      <c r="E63" s="60"/>
      <c r="F63" s="61"/>
      <c r="G63" s="61"/>
      <c r="H63" s="61"/>
      <c r="I63" s="61"/>
      <c r="J63" s="61"/>
      <c r="K63" s="61"/>
      <c r="L63" s="61"/>
    </row>
    <row r="64" spans="1:12" ht="20.65" customHeight="1">
      <c r="A64" s="12"/>
      <c r="B64" s="9" t="s">
        <v>295</v>
      </c>
      <c r="C64" s="18">
        <v>12050</v>
      </c>
      <c r="D64" s="19">
        <f>C64/C65</f>
        <v>0.55168940573207581</v>
      </c>
      <c r="E64" s="60"/>
      <c r="F64" s="61"/>
      <c r="G64" s="61"/>
      <c r="H64" s="61"/>
      <c r="I64" s="61"/>
      <c r="J64" s="61"/>
      <c r="K64" s="61"/>
      <c r="L64" s="61"/>
    </row>
    <row r="65" spans="1:12" ht="20.65" customHeight="1">
      <c r="A65" s="12"/>
      <c r="B65" s="9" t="s">
        <v>50</v>
      </c>
      <c r="C65" s="18">
        <f>SUM(C63:C64)</f>
        <v>21842</v>
      </c>
      <c r="D65" s="19">
        <f>SUM(D63:D64)</f>
        <v>1</v>
      </c>
      <c r="E65" s="60"/>
      <c r="F65" s="61"/>
      <c r="G65" s="61"/>
      <c r="H65" s="61"/>
      <c r="I65" s="61"/>
      <c r="J65" s="61"/>
      <c r="K65" s="61"/>
      <c r="L65" s="61"/>
    </row>
    <row r="66" spans="1:12" ht="20.65" customHeight="1">
      <c r="A66" s="49"/>
      <c r="B66" s="62"/>
      <c r="C66" s="63"/>
      <c r="D66" s="63"/>
      <c r="E66" s="61"/>
      <c r="F66" s="61"/>
      <c r="G66" s="61"/>
      <c r="H66" s="61"/>
      <c r="I66" s="61"/>
      <c r="J66" s="61"/>
      <c r="K66" s="61"/>
      <c r="L66" s="61"/>
    </row>
    <row r="67" spans="1:12" ht="20.65" customHeight="1">
      <c r="A67" s="12"/>
      <c r="B67" s="9" t="s">
        <v>301</v>
      </c>
      <c r="C67" s="9" t="s">
        <v>16</v>
      </c>
      <c r="D67" s="9" t="s">
        <v>17</v>
      </c>
      <c r="E67" s="60"/>
      <c r="F67" s="61"/>
      <c r="G67" s="61"/>
      <c r="H67" s="61"/>
      <c r="I67" s="61"/>
      <c r="J67" s="61"/>
      <c r="K67" s="61"/>
      <c r="L67" s="61"/>
    </row>
    <row r="68" spans="1:12" ht="20.65" customHeight="1">
      <c r="A68" s="12"/>
      <c r="B68" s="9" t="s">
        <v>305</v>
      </c>
      <c r="C68" s="18">
        <v>7954</v>
      </c>
      <c r="D68" s="19">
        <f>C68/C70</f>
        <v>0.32490502838936319</v>
      </c>
      <c r="E68" s="60"/>
      <c r="F68" s="61"/>
      <c r="G68" s="61"/>
      <c r="H68" s="61"/>
      <c r="I68" s="61"/>
      <c r="J68" s="61"/>
      <c r="K68" s="61"/>
      <c r="L68" s="61"/>
    </row>
    <row r="69" spans="1:12" ht="20.65" customHeight="1">
      <c r="A69" s="12"/>
      <c r="B69" s="9" t="s">
        <v>309</v>
      </c>
      <c r="C69" s="18">
        <v>16527</v>
      </c>
      <c r="D69" s="19">
        <f>C69/C70</f>
        <v>0.67509497161063681</v>
      </c>
      <c r="E69" s="60"/>
      <c r="F69" s="61"/>
      <c r="G69" s="61"/>
      <c r="H69" s="61"/>
      <c r="I69" s="61"/>
      <c r="J69" s="61"/>
      <c r="K69" s="61"/>
      <c r="L69" s="61"/>
    </row>
    <row r="70" spans="1:12" ht="20.65" customHeight="1">
      <c r="A70" s="12"/>
      <c r="B70" s="9" t="s">
        <v>50</v>
      </c>
      <c r="C70" s="18">
        <f>SUM(C68:C69)</f>
        <v>24481</v>
      </c>
      <c r="D70" s="19">
        <f>SUM(D68:D69)</f>
        <v>1</v>
      </c>
      <c r="E70" s="60"/>
      <c r="F70" s="61"/>
      <c r="G70" s="61"/>
      <c r="H70" s="61"/>
      <c r="I70" s="61"/>
      <c r="J70" s="61"/>
      <c r="K70" s="61"/>
      <c r="L70" s="61"/>
    </row>
    <row r="71" spans="1:12" ht="20.65" customHeight="1">
      <c r="A71" s="49"/>
      <c r="B71" s="62"/>
      <c r="C71" s="63"/>
      <c r="D71" s="63"/>
      <c r="E71" s="61"/>
      <c r="F71" s="61"/>
      <c r="G71" s="61"/>
      <c r="H71" s="61"/>
      <c r="I71" s="61"/>
      <c r="J71" s="61"/>
      <c r="K71" s="61"/>
      <c r="L71" s="61"/>
    </row>
    <row r="72" spans="1:12" ht="20.65" customHeight="1">
      <c r="A72" s="12"/>
      <c r="B72" s="9" t="s">
        <v>313</v>
      </c>
      <c r="C72" s="9" t="s">
        <v>16</v>
      </c>
      <c r="D72" s="9" t="s">
        <v>17</v>
      </c>
      <c r="E72" s="60"/>
      <c r="F72" s="61"/>
      <c r="G72" s="61"/>
      <c r="H72" s="61"/>
      <c r="I72" s="61"/>
      <c r="J72" s="61"/>
      <c r="K72" s="61"/>
      <c r="L72" s="61"/>
    </row>
    <row r="73" spans="1:12" ht="20.65" customHeight="1">
      <c r="A73" s="12"/>
      <c r="B73" s="9" t="s">
        <v>317</v>
      </c>
      <c r="C73" s="18">
        <v>4332</v>
      </c>
      <c r="D73" s="19">
        <f>C73/C76</f>
        <v>0.16820688048458493</v>
      </c>
      <c r="E73" s="60"/>
      <c r="F73" s="61"/>
      <c r="G73" s="61"/>
      <c r="H73" s="61"/>
      <c r="I73" s="61"/>
      <c r="J73" s="61"/>
      <c r="K73" s="61"/>
      <c r="L73" s="61"/>
    </row>
    <row r="74" spans="1:12" ht="20.65" customHeight="1">
      <c r="A74" s="12"/>
      <c r="B74" s="9" t="s">
        <v>321</v>
      </c>
      <c r="C74" s="18">
        <v>3511</v>
      </c>
      <c r="D74" s="19">
        <f>C74/C76</f>
        <v>0.13632833734565505</v>
      </c>
      <c r="E74" s="60"/>
      <c r="F74" s="61"/>
      <c r="G74" s="61"/>
      <c r="H74" s="61"/>
      <c r="I74" s="61"/>
      <c r="J74" s="61"/>
      <c r="K74" s="61"/>
      <c r="L74" s="61"/>
    </row>
    <row r="75" spans="1:12" ht="20.65" customHeight="1">
      <c r="A75" s="12"/>
      <c r="B75" s="9" t="s">
        <v>323</v>
      </c>
      <c r="C75" s="18">
        <v>17911</v>
      </c>
      <c r="D75" s="19">
        <f>C75/C76</f>
        <v>0.69546478216976004</v>
      </c>
      <c r="E75" s="60"/>
      <c r="F75" s="61"/>
      <c r="G75" s="61"/>
      <c r="H75" s="61"/>
      <c r="I75" s="61"/>
      <c r="J75" s="61"/>
      <c r="K75" s="61"/>
      <c r="L75" s="61"/>
    </row>
    <row r="76" spans="1:12" ht="20.65" customHeight="1">
      <c r="A76" s="12"/>
      <c r="B76" s="9" t="s">
        <v>50</v>
      </c>
      <c r="C76" s="18">
        <f>SUM(C73:C75)</f>
        <v>25754</v>
      </c>
      <c r="D76" s="19">
        <f>SUM(D73:D75)</f>
        <v>1</v>
      </c>
      <c r="E76" s="60"/>
      <c r="F76" s="61"/>
      <c r="G76" s="61"/>
      <c r="H76" s="61"/>
      <c r="I76" s="61"/>
      <c r="J76" s="61"/>
      <c r="K76" s="61"/>
      <c r="L76" s="61"/>
    </row>
    <row r="77" spans="1:12" ht="20.65" customHeight="1">
      <c r="A77" s="40"/>
      <c r="B77" s="66"/>
      <c r="C77" s="66"/>
      <c r="D77" s="66"/>
      <c r="E77" s="67"/>
      <c r="F77" s="61"/>
      <c r="G77" s="61"/>
      <c r="H77" s="61"/>
      <c r="I77" s="61"/>
      <c r="J77" s="61"/>
      <c r="K77" s="61"/>
      <c r="L77" s="61"/>
    </row>
    <row r="78" spans="1:12" ht="20.65" customHeight="1">
      <c r="A78" s="12"/>
      <c r="B78" s="9" t="s">
        <v>327</v>
      </c>
      <c r="C78" s="9" t="s">
        <v>16</v>
      </c>
      <c r="D78" s="9" t="s">
        <v>17</v>
      </c>
      <c r="E78" s="60"/>
      <c r="F78" s="61"/>
      <c r="G78" s="61"/>
      <c r="H78" s="61"/>
      <c r="I78" s="61"/>
      <c r="J78" s="61"/>
      <c r="K78" s="61"/>
      <c r="L78" s="61"/>
    </row>
    <row r="79" spans="1:12" ht="20.65" customHeight="1">
      <c r="A79" s="12"/>
      <c r="B79" s="9" t="s">
        <v>330</v>
      </c>
      <c r="C79" s="18">
        <v>6850</v>
      </c>
      <c r="D79" s="19">
        <f>C79/C82</f>
        <v>0.26268359090386162</v>
      </c>
      <c r="E79" s="60"/>
      <c r="F79" s="61"/>
      <c r="G79" s="61"/>
      <c r="H79" s="61"/>
      <c r="I79" s="61"/>
      <c r="J79" s="61"/>
      <c r="K79" s="61"/>
      <c r="L79" s="61"/>
    </row>
    <row r="80" spans="1:12" ht="20.65" customHeight="1">
      <c r="A80" s="12"/>
      <c r="B80" s="9" t="s">
        <v>332</v>
      </c>
      <c r="C80" s="18">
        <v>4191</v>
      </c>
      <c r="D80" s="19">
        <f>C80/C82</f>
        <v>0.1607163400697933</v>
      </c>
      <c r="E80" s="60"/>
      <c r="F80" s="61"/>
      <c r="G80" s="61"/>
      <c r="H80" s="61"/>
      <c r="I80" s="61"/>
      <c r="J80" s="61"/>
      <c r="K80" s="61"/>
      <c r="L80" s="61"/>
    </row>
    <row r="81" spans="1:12" ht="20.65" customHeight="1">
      <c r="A81" s="12"/>
      <c r="B81" s="9" t="s">
        <v>333</v>
      </c>
      <c r="C81" s="18">
        <v>15036</v>
      </c>
      <c r="D81" s="19">
        <f>C81/C82</f>
        <v>0.57660006902634509</v>
      </c>
      <c r="E81" s="60"/>
      <c r="F81" s="61"/>
      <c r="G81" s="61"/>
      <c r="H81" s="61"/>
      <c r="I81" s="61"/>
      <c r="J81" s="61"/>
      <c r="K81" s="61"/>
      <c r="L81" s="61"/>
    </row>
    <row r="82" spans="1:12" ht="20.65" customHeight="1">
      <c r="A82" s="12"/>
      <c r="B82" s="9" t="s">
        <v>50</v>
      </c>
      <c r="C82" s="18">
        <f>SUM(C79:C81)</f>
        <v>26077</v>
      </c>
      <c r="D82" s="19">
        <f>SUM(D79:D81)</f>
        <v>1</v>
      </c>
      <c r="E82" s="60"/>
      <c r="F82" s="61"/>
      <c r="G82" s="61"/>
      <c r="H82" s="61"/>
      <c r="I82" s="61"/>
      <c r="J82" s="61"/>
      <c r="K82" s="61"/>
      <c r="L82" s="61"/>
    </row>
    <row r="83" spans="1:12" ht="20.65" customHeight="1">
      <c r="A83" s="40"/>
      <c r="B83" s="66"/>
      <c r="C83" s="66"/>
      <c r="D83" s="66"/>
      <c r="E83" s="67"/>
      <c r="F83" s="61"/>
      <c r="G83" s="61"/>
      <c r="H83" s="61"/>
      <c r="I83" s="61"/>
      <c r="J83" s="61"/>
      <c r="K83" s="61"/>
      <c r="L83" s="61"/>
    </row>
    <row r="84" spans="1:12" ht="32.65" customHeight="1">
      <c r="A84" s="12"/>
      <c r="B84" s="9" t="s">
        <v>338</v>
      </c>
      <c r="C84" s="9" t="s">
        <v>16</v>
      </c>
      <c r="D84" s="9" t="s">
        <v>17</v>
      </c>
      <c r="E84" s="60"/>
      <c r="F84" s="61"/>
      <c r="G84" s="61"/>
      <c r="H84" s="61"/>
      <c r="I84" s="61"/>
      <c r="J84" s="61"/>
      <c r="K84" s="61"/>
      <c r="L84" s="61"/>
    </row>
    <row r="85" spans="1:12" ht="20.65" customHeight="1">
      <c r="A85" s="12"/>
      <c r="B85" s="9" t="s">
        <v>340</v>
      </c>
      <c r="C85" s="18">
        <v>3552</v>
      </c>
      <c r="D85" s="19">
        <f>C85/C89</f>
        <v>0.15231560891938251</v>
      </c>
      <c r="E85" s="60"/>
      <c r="F85" s="61"/>
      <c r="G85" s="61"/>
      <c r="H85" s="61"/>
      <c r="I85" s="61"/>
      <c r="J85" s="61"/>
      <c r="K85" s="61"/>
      <c r="L85" s="61"/>
    </row>
    <row r="86" spans="1:12" ht="20.65" customHeight="1">
      <c r="A86" s="12"/>
      <c r="B86" s="9" t="s">
        <v>342</v>
      </c>
      <c r="C86" s="18">
        <v>5049</v>
      </c>
      <c r="D86" s="19">
        <f>C86/C89</f>
        <v>0.21650943396226416</v>
      </c>
      <c r="E86" s="60"/>
      <c r="F86" s="61"/>
      <c r="G86" s="61"/>
      <c r="H86" s="61"/>
      <c r="I86" s="61"/>
      <c r="J86" s="61"/>
      <c r="K86" s="61"/>
      <c r="L86" s="61"/>
    </row>
    <row r="87" spans="1:12" ht="20.65" customHeight="1">
      <c r="A87" s="12"/>
      <c r="B87" s="9" t="s">
        <v>344</v>
      </c>
      <c r="C87" s="18">
        <v>5881</v>
      </c>
      <c r="D87" s="19">
        <f>C87/C89</f>
        <v>0.25218696397941681</v>
      </c>
      <c r="E87" s="60"/>
      <c r="F87" s="61"/>
      <c r="G87" s="61"/>
      <c r="H87" s="61"/>
      <c r="I87" s="61"/>
      <c r="J87" s="61"/>
      <c r="K87" s="61"/>
      <c r="L87" s="61"/>
    </row>
    <row r="88" spans="1:12" ht="20.65" customHeight="1">
      <c r="A88" s="12"/>
      <c r="B88" s="9" t="s">
        <v>346</v>
      </c>
      <c r="C88" s="18">
        <v>8838</v>
      </c>
      <c r="D88" s="19">
        <f>C88/C89</f>
        <v>0.37898799313893655</v>
      </c>
      <c r="E88" s="60"/>
      <c r="F88" s="61"/>
      <c r="G88" s="61"/>
      <c r="H88" s="61"/>
      <c r="I88" s="61"/>
      <c r="J88" s="61"/>
      <c r="K88" s="61"/>
      <c r="L88" s="61"/>
    </row>
    <row r="89" spans="1:12" ht="20.65" customHeight="1">
      <c r="A89" s="12"/>
      <c r="B89" s="9" t="s">
        <v>50</v>
      </c>
      <c r="C89" s="18">
        <f>SUM(C85:C88)</f>
        <v>23320</v>
      </c>
      <c r="D89" s="19">
        <f>SUM(D85:D88)</f>
        <v>1</v>
      </c>
      <c r="E89" s="60"/>
      <c r="F89" s="61"/>
      <c r="G89" s="61"/>
      <c r="H89" s="61"/>
      <c r="I89" s="61"/>
      <c r="J89" s="61"/>
      <c r="K89" s="61"/>
      <c r="L89" s="61"/>
    </row>
    <row r="90" spans="1:12" ht="20.65" customHeight="1">
      <c r="A90" s="40"/>
      <c r="B90" s="66"/>
      <c r="C90" s="66"/>
      <c r="D90" s="66"/>
      <c r="E90" s="67"/>
      <c r="F90" s="61"/>
      <c r="G90" s="61"/>
      <c r="H90" s="61"/>
      <c r="I90" s="61"/>
      <c r="J90" s="61"/>
      <c r="K90" s="61"/>
      <c r="L90" s="61"/>
    </row>
    <row r="91" spans="1:12" ht="20.65" customHeight="1">
      <c r="A91" s="12"/>
      <c r="B91" s="9" t="s">
        <v>352</v>
      </c>
      <c r="C91" s="9" t="s">
        <v>16</v>
      </c>
      <c r="D91" s="9" t="s">
        <v>17</v>
      </c>
      <c r="E91" s="60"/>
      <c r="F91" s="61"/>
      <c r="G91" s="61"/>
      <c r="H91" s="61"/>
      <c r="I91" s="61"/>
      <c r="J91" s="61"/>
      <c r="K91" s="61"/>
      <c r="L91" s="61"/>
    </row>
    <row r="92" spans="1:12" ht="20.65" customHeight="1">
      <c r="A92" s="12"/>
      <c r="B92" s="9" t="s">
        <v>353</v>
      </c>
      <c r="C92" s="18">
        <v>12845</v>
      </c>
      <c r="D92" s="19">
        <f>C92/C94</f>
        <v>0.53491858576604334</v>
      </c>
      <c r="E92" s="60"/>
      <c r="F92" s="61"/>
      <c r="G92" s="61"/>
      <c r="H92" s="61"/>
      <c r="I92" s="61"/>
      <c r="J92" s="61"/>
      <c r="K92" s="61"/>
      <c r="L92" s="61"/>
    </row>
    <row r="93" spans="1:12" ht="20.65" customHeight="1">
      <c r="A93" s="12"/>
      <c r="B93" s="9" t="s">
        <v>355</v>
      </c>
      <c r="C93" s="18">
        <v>11168</v>
      </c>
      <c r="D93" s="19">
        <f>C93/C94</f>
        <v>0.4650814142339566</v>
      </c>
      <c r="E93" s="60"/>
      <c r="F93" s="61"/>
      <c r="G93" s="61"/>
      <c r="H93" s="61"/>
      <c r="I93" s="61"/>
      <c r="J93" s="61"/>
      <c r="K93" s="61"/>
      <c r="L93" s="61"/>
    </row>
    <row r="94" spans="1:12" ht="20.65" customHeight="1">
      <c r="A94" s="12"/>
      <c r="B94" s="9" t="s">
        <v>50</v>
      </c>
      <c r="C94" s="18">
        <f>SUM(C92:C93)</f>
        <v>24013</v>
      </c>
      <c r="D94" s="19">
        <f>SUM(D92:D93)</f>
        <v>1</v>
      </c>
      <c r="E94" s="60"/>
      <c r="F94" s="61"/>
      <c r="G94" s="61"/>
      <c r="H94" s="61"/>
      <c r="I94" s="61"/>
      <c r="J94" s="61"/>
      <c r="K94" s="61"/>
      <c r="L94" s="61"/>
    </row>
    <row r="95" spans="1:12" ht="20.65" customHeight="1">
      <c r="A95" s="40"/>
      <c r="B95" s="66"/>
      <c r="C95" s="66"/>
      <c r="D95" s="66"/>
      <c r="E95" s="67"/>
      <c r="F95" s="61"/>
      <c r="G95" s="61"/>
      <c r="H95" s="61"/>
      <c r="I95" s="61"/>
      <c r="J95" s="61"/>
      <c r="K95" s="61"/>
      <c r="L95" s="61"/>
    </row>
    <row r="96" spans="1:12" ht="20.65" customHeight="1">
      <c r="A96" s="12"/>
      <c r="B96" s="9" t="s">
        <v>361</v>
      </c>
      <c r="C96" s="9" t="s">
        <v>16</v>
      </c>
      <c r="D96" s="9" t="s">
        <v>17</v>
      </c>
      <c r="E96" s="60"/>
      <c r="F96" s="61"/>
      <c r="G96" s="61"/>
      <c r="H96" s="61"/>
      <c r="I96" s="61"/>
      <c r="J96" s="61"/>
      <c r="K96" s="61"/>
      <c r="L96" s="61"/>
    </row>
    <row r="97" spans="1:12" ht="32.65" customHeight="1">
      <c r="A97" s="12"/>
      <c r="B97" s="9" t="s">
        <v>362</v>
      </c>
      <c r="C97" s="18">
        <v>14109</v>
      </c>
      <c r="D97" s="19">
        <f>C97/C99</f>
        <v>0.63368515607455644</v>
      </c>
      <c r="E97" s="60"/>
      <c r="F97" s="61"/>
      <c r="G97" s="61"/>
      <c r="H97" s="61"/>
      <c r="I97" s="61"/>
      <c r="J97" s="61"/>
      <c r="K97" s="61"/>
      <c r="L97" s="61"/>
    </row>
    <row r="98" spans="1:12" ht="20.65" customHeight="1">
      <c r="A98" s="12"/>
      <c r="B98" s="9" t="s">
        <v>364</v>
      </c>
      <c r="C98" s="18">
        <v>8156</v>
      </c>
      <c r="D98" s="19">
        <f>C98/C99</f>
        <v>0.3663148439254435</v>
      </c>
      <c r="E98" s="60"/>
      <c r="F98" s="61"/>
      <c r="G98" s="61"/>
      <c r="H98" s="61"/>
      <c r="I98" s="61"/>
      <c r="J98" s="61"/>
      <c r="K98" s="61"/>
      <c r="L98" s="61"/>
    </row>
    <row r="99" spans="1:12" ht="20.65" customHeight="1">
      <c r="A99" s="12"/>
      <c r="B99" s="9" t="s">
        <v>50</v>
      </c>
      <c r="C99" s="18">
        <f>SUM(C97:C98)</f>
        <v>22265</v>
      </c>
      <c r="D99" s="19">
        <f>SUM(D97:D98)</f>
        <v>1</v>
      </c>
      <c r="E99" s="60"/>
      <c r="F99" s="61"/>
      <c r="G99" s="61"/>
      <c r="H99" s="61"/>
      <c r="I99" s="61"/>
      <c r="J99" s="61"/>
      <c r="K99" s="61"/>
      <c r="L99" s="61"/>
    </row>
    <row r="100" spans="1:12" ht="20.45" customHeight="1">
      <c r="A100" s="49"/>
      <c r="B100" s="68"/>
      <c r="C100" s="69"/>
      <c r="D100" s="69"/>
      <c r="E100" s="61"/>
      <c r="F100" s="61"/>
      <c r="G100" s="61"/>
      <c r="H100" s="61"/>
      <c r="I100" s="61"/>
      <c r="J100" s="61"/>
      <c r="K100" s="61"/>
      <c r="L100" s="61"/>
    </row>
    <row r="101" spans="1:12" ht="20.100000000000001" customHeight="1">
      <c r="A101" s="49"/>
      <c r="B101" s="70"/>
      <c r="C101" s="71"/>
      <c r="D101" s="71"/>
      <c r="E101" s="61"/>
      <c r="F101" s="61"/>
      <c r="G101" s="61"/>
      <c r="H101" s="61"/>
      <c r="I101" s="61"/>
      <c r="J101" s="61"/>
      <c r="K101" s="61"/>
      <c r="L101" s="61"/>
    </row>
    <row r="102" spans="1:12" ht="20.100000000000001" customHeight="1">
      <c r="A102" s="49"/>
      <c r="B102" s="70"/>
      <c r="C102" s="71"/>
      <c r="D102" s="71"/>
      <c r="E102" s="61"/>
      <c r="F102" s="61"/>
      <c r="G102" s="61"/>
      <c r="H102" s="61"/>
      <c r="I102" s="61"/>
      <c r="J102" s="61"/>
      <c r="K102" s="61"/>
      <c r="L102" s="61"/>
    </row>
    <row r="103" spans="1:12" ht="20.100000000000001" customHeight="1">
      <c r="A103" s="49"/>
      <c r="B103" s="70"/>
      <c r="C103" s="71"/>
      <c r="D103" s="71"/>
      <c r="E103" s="61"/>
      <c r="F103" s="61"/>
      <c r="G103" s="61"/>
      <c r="H103" s="61"/>
      <c r="I103" s="61"/>
      <c r="J103" s="61"/>
      <c r="K103" s="61"/>
      <c r="L103" s="61"/>
    </row>
    <row r="104" spans="1:12" ht="20.100000000000001" customHeight="1">
      <c r="A104" s="49"/>
      <c r="B104" s="70"/>
      <c r="C104" s="71"/>
      <c r="D104" s="71"/>
      <c r="E104" s="61"/>
      <c r="F104" s="61"/>
      <c r="G104" s="61"/>
      <c r="H104" s="61"/>
      <c r="I104" s="61"/>
      <c r="J104" s="61"/>
      <c r="K104" s="61"/>
      <c r="L104" s="61"/>
    </row>
    <row r="105" spans="1:12" ht="20.100000000000001" customHeight="1">
      <c r="A105" s="49"/>
      <c r="B105" s="70"/>
      <c r="C105" s="71"/>
      <c r="D105" s="71"/>
      <c r="E105" s="61"/>
      <c r="F105" s="61"/>
      <c r="G105" s="61"/>
      <c r="H105" s="61"/>
      <c r="I105" s="61"/>
      <c r="J105" s="61"/>
      <c r="K105" s="61"/>
      <c r="L105" s="61"/>
    </row>
    <row r="106" spans="1:12" ht="20.100000000000001" customHeight="1">
      <c r="A106" s="49"/>
      <c r="B106" s="70"/>
      <c r="C106" s="71"/>
      <c r="D106" s="71"/>
      <c r="E106" s="61"/>
      <c r="F106" s="61"/>
      <c r="G106" s="61"/>
      <c r="H106" s="61"/>
      <c r="I106" s="61"/>
      <c r="J106" s="61"/>
      <c r="K106" s="61"/>
      <c r="L106" s="61"/>
    </row>
    <row r="107" spans="1:12" ht="20.100000000000001" customHeight="1">
      <c r="A107" s="49"/>
      <c r="B107" s="70"/>
      <c r="C107" s="71"/>
      <c r="D107" s="71"/>
      <c r="E107" s="61"/>
      <c r="F107" s="61"/>
      <c r="G107" s="61"/>
      <c r="H107" s="61"/>
      <c r="I107" s="61"/>
      <c r="J107" s="61"/>
      <c r="K107" s="61"/>
      <c r="L107" s="61"/>
    </row>
    <row r="108" spans="1:12" ht="20.100000000000001" customHeight="1">
      <c r="A108" s="49"/>
      <c r="B108" s="70"/>
      <c r="C108" s="71"/>
      <c r="D108" s="71"/>
      <c r="E108" s="61"/>
      <c r="F108" s="61"/>
      <c r="G108" s="61"/>
      <c r="H108" s="61"/>
      <c r="I108" s="61"/>
      <c r="J108" s="61"/>
      <c r="K108" s="61"/>
      <c r="L108" s="61"/>
    </row>
  </sheetData>
  <mergeCells count="1">
    <mergeCell ref="A1:L1"/>
  </mergeCells>
  <pageMargins left="1" right="1" top="1" bottom="1" header="0.25" footer="0.25"/>
  <pageSetup orientation="portrait"/>
  <headerFooter>
    <oddFooter>&amp;C&amp;"Helvetica Neue,Regular"&amp;12&amp;K000000&amp;P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473</v>
      </c>
      <c r="D4" s="19">
        <f>C4/C9</f>
        <v>0.12825379609544468</v>
      </c>
      <c r="E4" s="59"/>
      <c r="F4" s="9" t="s">
        <v>82</v>
      </c>
      <c r="G4" s="18">
        <v>2944</v>
      </c>
      <c r="H4" s="19">
        <f>G4/G6</f>
        <v>0.84162378502001145</v>
      </c>
      <c r="I4" s="59"/>
      <c r="J4" s="9" t="s">
        <v>861</v>
      </c>
      <c r="K4" s="18">
        <v>673</v>
      </c>
      <c r="L4" s="19">
        <f>K4/K8</f>
        <v>0.17327497425334706</v>
      </c>
      <c r="M4" s="60"/>
    </row>
    <row r="5" spans="1:13" ht="20.65" customHeight="1">
      <c r="A5" s="12"/>
      <c r="B5" s="9" t="s">
        <v>37</v>
      </c>
      <c r="C5" s="18">
        <v>614</v>
      </c>
      <c r="D5" s="19">
        <f>C5/C9</f>
        <v>0.16648590021691975</v>
      </c>
      <c r="E5" s="59"/>
      <c r="F5" s="9" t="s">
        <v>86</v>
      </c>
      <c r="G5" s="43">
        <v>554</v>
      </c>
      <c r="H5" s="19">
        <f>G5/G6</f>
        <v>0.15837621497998858</v>
      </c>
      <c r="I5" s="59"/>
      <c r="J5" s="9" t="s">
        <v>862</v>
      </c>
      <c r="K5" s="18">
        <v>1119</v>
      </c>
      <c r="L5" s="19">
        <f>K5/K8</f>
        <v>0.28810504634397527</v>
      </c>
      <c r="M5" s="60"/>
    </row>
    <row r="6" spans="1:13" ht="20.65" customHeight="1">
      <c r="A6" s="12"/>
      <c r="B6" s="9" t="s">
        <v>47</v>
      </c>
      <c r="C6" s="18">
        <v>108</v>
      </c>
      <c r="D6" s="19">
        <f>C6/C9</f>
        <v>2.9284164859002169E-2</v>
      </c>
      <c r="E6" s="59"/>
      <c r="F6" s="9" t="s">
        <v>50</v>
      </c>
      <c r="G6" s="18">
        <f>SUM(G4:G5)</f>
        <v>3498</v>
      </c>
      <c r="H6" s="19">
        <f>SUM(H4:H5)</f>
        <v>1</v>
      </c>
      <c r="I6" s="59"/>
      <c r="J6" s="9" t="s">
        <v>863</v>
      </c>
      <c r="K6" s="18">
        <v>1378</v>
      </c>
      <c r="L6" s="19">
        <f>K6/K8</f>
        <v>0.35478887744593202</v>
      </c>
      <c r="M6" s="60"/>
    </row>
    <row r="7" spans="1:13" ht="20.65" customHeight="1">
      <c r="A7" s="12"/>
      <c r="B7" s="9" t="s">
        <v>52</v>
      </c>
      <c r="C7" s="18">
        <v>2414</v>
      </c>
      <c r="D7" s="19">
        <f>C7/C9</f>
        <v>0.65455531453362259</v>
      </c>
      <c r="E7" s="60"/>
      <c r="F7" s="63"/>
      <c r="G7" s="63"/>
      <c r="H7" s="63"/>
      <c r="I7" s="64"/>
      <c r="J7" s="9" t="s">
        <v>864</v>
      </c>
      <c r="K7" s="18">
        <v>714</v>
      </c>
      <c r="L7" s="19">
        <f>K7/K8</f>
        <v>0.18383110195674562</v>
      </c>
      <c r="M7" s="60"/>
    </row>
    <row r="8" spans="1:13" ht="20.65" customHeight="1">
      <c r="A8" s="12"/>
      <c r="B8" s="9" t="s">
        <v>55</v>
      </c>
      <c r="C8" s="18">
        <v>79</v>
      </c>
      <c r="D8" s="19">
        <f>C8/C9</f>
        <v>2.1420824295010847E-2</v>
      </c>
      <c r="E8" s="59"/>
      <c r="F8" s="9" t="s">
        <v>228</v>
      </c>
      <c r="G8" s="9" t="s">
        <v>16</v>
      </c>
      <c r="H8" s="9" t="s">
        <v>17</v>
      </c>
      <c r="I8" s="59"/>
      <c r="J8" s="9" t="s">
        <v>50</v>
      </c>
      <c r="K8" s="18">
        <f>SUM(K4:K7)</f>
        <v>3884</v>
      </c>
      <c r="L8" s="19">
        <f>SUM(L4:L7)</f>
        <v>1</v>
      </c>
      <c r="M8" s="60"/>
    </row>
    <row r="9" spans="1:13" ht="20.65" customHeight="1">
      <c r="A9" s="12"/>
      <c r="B9" s="9" t="s">
        <v>50</v>
      </c>
      <c r="C9" s="18">
        <f>SUM(C4:C8)</f>
        <v>3688</v>
      </c>
      <c r="D9" s="19">
        <f>SUM(D4:D8)</f>
        <v>0.99999999999999989</v>
      </c>
      <c r="E9" s="59"/>
      <c r="F9" s="9" t="s">
        <v>233</v>
      </c>
      <c r="G9" s="18">
        <v>2716</v>
      </c>
      <c r="H9" s="19">
        <f>G9/G11</f>
        <v>0.82377919320594484</v>
      </c>
      <c r="I9" s="60"/>
      <c r="J9" s="63"/>
      <c r="K9" s="63"/>
      <c r="L9" s="63"/>
      <c r="M9" s="61"/>
    </row>
    <row r="10" spans="1:13" ht="32.65" customHeight="1">
      <c r="A10" s="49"/>
      <c r="B10" s="62"/>
      <c r="C10" s="63"/>
      <c r="D10" s="63"/>
      <c r="E10" s="64"/>
      <c r="F10" s="9" t="s">
        <v>238</v>
      </c>
      <c r="G10" s="18">
        <v>581</v>
      </c>
      <c r="H10" s="19">
        <f>G10/G11</f>
        <v>0.17622080679405519</v>
      </c>
      <c r="I10" s="59"/>
      <c r="J10" s="9" t="s">
        <v>549</v>
      </c>
      <c r="K10" s="9" t="s">
        <v>16</v>
      </c>
      <c r="L10" s="9" t="s">
        <v>17</v>
      </c>
      <c r="M10" s="60"/>
    </row>
    <row r="11" spans="1:13" ht="20.65" customHeight="1">
      <c r="A11" s="12"/>
      <c r="B11" s="9" t="s">
        <v>75</v>
      </c>
      <c r="C11" s="9" t="s">
        <v>16</v>
      </c>
      <c r="D11" s="9" t="s">
        <v>17</v>
      </c>
      <c r="E11" s="59"/>
      <c r="F11" s="9" t="s">
        <v>50</v>
      </c>
      <c r="G11" s="18">
        <f>SUM(G9:G10)</f>
        <v>3297</v>
      </c>
      <c r="H11" s="19">
        <f>SUM(H9:H10)</f>
        <v>1</v>
      </c>
      <c r="I11" s="59"/>
      <c r="J11" s="9" t="s">
        <v>865</v>
      </c>
      <c r="K11" s="18">
        <v>586</v>
      </c>
      <c r="L11" s="19">
        <f>K11/K13</f>
        <v>0.54715219421101779</v>
      </c>
      <c r="M11" s="60"/>
    </row>
    <row r="12" spans="1:13" ht="20.65" customHeight="1">
      <c r="A12" s="12"/>
      <c r="B12" s="9" t="s">
        <v>81</v>
      </c>
      <c r="C12" s="18">
        <v>1184</v>
      </c>
      <c r="D12" s="19">
        <f>C12/C15</f>
        <v>0.36577077540932962</v>
      </c>
      <c r="E12" s="60"/>
      <c r="F12" s="63"/>
      <c r="G12" s="63"/>
      <c r="H12" s="63"/>
      <c r="I12" s="64"/>
      <c r="J12" s="9" t="s">
        <v>866</v>
      </c>
      <c r="K12" s="18">
        <v>485</v>
      </c>
      <c r="L12" s="19">
        <f>K12/K13</f>
        <v>0.45284780578898226</v>
      </c>
      <c r="M12" s="60"/>
    </row>
    <row r="13" spans="1:13" ht="32.65" customHeight="1">
      <c r="A13" s="12"/>
      <c r="B13" s="9" t="s">
        <v>85</v>
      </c>
      <c r="C13" s="18">
        <v>1326</v>
      </c>
      <c r="D13" s="19">
        <f>C13/C15</f>
        <v>0.40963855421686746</v>
      </c>
      <c r="E13" s="59"/>
      <c r="F13" s="9" t="s">
        <v>181</v>
      </c>
      <c r="G13" s="9" t="s">
        <v>16</v>
      </c>
      <c r="H13" s="9" t="s">
        <v>17</v>
      </c>
      <c r="I13" s="59"/>
      <c r="J13" s="9" t="s">
        <v>50</v>
      </c>
      <c r="K13" s="18">
        <f>SUM(K11:K12)</f>
        <v>1071</v>
      </c>
      <c r="L13" s="19">
        <f>SUM(L11:L12)</f>
        <v>1</v>
      </c>
      <c r="M13" s="60"/>
    </row>
    <row r="14" spans="1:13" ht="20.65" customHeight="1">
      <c r="A14" s="12"/>
      <c r="B14" s="9" t="s">
        <v>90</v>
      </c>
      <c r="C14" s="18">
        <v>727</v>
      </c>
      <c r="D14" s="19">
        <f>C14/C15</f>
        <v>0.2245906703738029</v>
      </c>
      <c r="E14" s="59"/>
      <c r="F14" s="9" t="s">
        <v>187</v>
      </c>
      <c r="G14" s="43">
        <v>538</v>
      </c>
      <c r="H14" s="19">
        <f>G14/G16</f>
        <v>0.34754521963824292</v>
      </c>
      <c r="I14" s="60"/>
      <c r="J14" s="63"/>
      <c r="K14" s="63"/>
      <c r="L14" s="63"/>
      <c r="M14" s="61"/>
    </row>
    <row r="15" spans="1:13" ht="32.65" customHeight="1">
      <c r="A15" s="12"/>
      <c r="B15" s="9" t="s">
        <v>50</v>
      </c>
      <c r="C15" s="18">
        <f>SUM(C12:C14)</f>
        <v>3237</v>
      </c>
      <c r="D15" s="19">
        <f>SUM(D12:D14)</f>
        <v>0.99999999999999989</v>
      </c>
      <c r="E15" s="59"/>
      <c r="F15" s="9" t="s">
        <v>194</v>
      </c>
      <c r="G15" s="43">
        <v>1010</v>
      </c>
      <c r="H15" s="19">
        <f>G15/G16</f>
        <v>0.65245478036175708</v>
      </c>
      <c r="I15" s="59"/>
      <c r="J15" s="9" t="s">
        <v>567</v>
      </c>
      <c r="K15" s="9" t="s">
        <v>16</v>
      </c>
      <c r="L15" s="9" t="s">
        <v>17</v>
      </c>
      <c r="M15" s="60"/>
    </row>
    <row r="16" spans="1:13" ht="20.65" customHeight="1">
      <c r="A16" s="49"/>
      <c r="B16" s="62"/>
      <c r="C16" s="63"/>
      <c r="D16" s="63"/>
      <c r="E16" s="64"/>
      <c r="F16" s="9" t="s">
        <v>50</v>
      </c>
      <c r="G16" s="18">
        <f>SUM(G14:G15)</f>
        <v>1548</v>
      </c>
      <c r="H16" s="19">
        <f>SUM(H14:H15)</f>
        <v>1</v>
      </c>
      <c r="I16" s="59"/>
      <c r="J16" s="9" t="s">
        <v>867</v>
      </c>
      <c r="K16" s="18">
        <v>188</v>
      </c>
      <c r="L16" s="19">
        <f>K16/K18</f>
        <v>0.20682068206820681</v>
      </c>
      <c r="M16" s="60"/>
    </row>
    <row r="17" spans="1:13" ht="20.65" customHeight="1">
      <c r="A17" s="12"/>
      <c r="B17" s="9" t="s">
        <v>108</v>
      </c>
      <c r="C17" s="9" t="s">
        <v>16</v>
      </c>
      <c r="D17" s="9" t="s">
        <v>17</v>
      </c>
      <c r="E17" s="60"/>
      <c r="F17" s="63"/>
      <c r="G17" s="63"/>
      <c r="H17" s="63"/>
      <c r="I17" s="64"/>
      <c r="J17" s="9" t="s">
        <v>868</v>
      </c>
      <c r="K17" s="18">
        <v>721</v>
      </c>
      <c r="L17" s="19">
        <f>K17/K18</f>
        <v>0.79317931793179319</v>
      </c>
      <c r="M17" s="60"/>
    </row>
    <row r="18" spans="1:13" ht="20.65" customHeight="1">
      <c r="A18" s="12"/>
      <c r="B18" s="9" t="s">
        <v>111</v>
      </c>
      <c r="C18" s="18">
        <v>520</v>
      </c>
      <c r="D18" s="19">
        <f>C18/C22</f>
        <v>0.16844833171363782</v>
      </c>
      <c r="E18" s="59"/>
      <c r="F18" s="9" t="s">
        <v>203</v>
      </c>
      <c r="G18" s="9" t="s">
        <v>16</v>
      </c>
      <c r="H18" s="9" t="s">
        <v>17</v>
      </c>
      <c r="I18" s="59"/>
      <c r="J18" s="9" t="s">
        <v>50</v>
      </c>
      <c r="K18" s="18">
        <f>SUM(K16:K17)</f>
        <v>909</v>
      </c>
      <c r="L18" s="19">
        <f>SUM(L16:L17)</f>
        <v>1</v>
      </c>
      <c r="M18" s="60"/>
    </row>
    <row r="19" spans="1:13" ht="20.65" customHeight="1">
      <c r="A19" s="12"/>
      <c r="B19" s="9" t="s">
        <v>114</v>
      </c>
      <c r="C19" s="18">
        <v>790</v>
      </c>
      <c r="D19" s="19">
        <f>C19/C22</f>
        <v>0.25591188856494979</v>
      </c>
      <c r="E19" s="59"/>
      <c r="F19" s="9" t="s">
        <v>208</v>
      </c>
      <c r="G19" s="43">
        <v>840</v>
      </c>
      <c r="H19" s="19">
        <f>G19/G22</f>
        <v>0.44585987261146498</v>
      </c>
      <c r="I19" s="60"/>
      <c r="J19" s="63"/>
      <c r="K19" s="63"/>
      <c r="L19" s="63"/>
      <c r="M19" s="61"/>
    </row>
    <row r="20" spans="1:13" ht="20.65" customHeight="1">
      <c r="A20" s="12"/>
      <c r="B20" s="9" t="s">
        <v>120</v>
      </c>
      <c r="C20" s="18">
        <v>1033</v>
      </c>
      <c r="D20" s="19">
        <f>C20/C22</f>
        <v>0.33462908973113054</v>
      </c>
      <c r="E20" s="59"/>
      <c r="F20" s="9" t="s">
        <v>215</v>
      </c>
      <c r="G20" s="43">
        <v>515</v>
      </c>
      <c r="H20" s="19">
        <f>G20/G22</f>
        <v>0.27335456475583864</v>
      </c>
      <c r="I20" s="59"/>
      <c r="J20" s="9" t="s">
        <v>542</v>
      </c>
      <c r="K20" s="9" t="s">
        <v>16</v>
      </c>
      <c r="L20" s="9" t="s">
        <v>17</v>
      </c>
      <c r="M20" s="60"/>
    </row>
    <row r="21" spans="1:13" ht="20.65" customHeight="1">
      <c r="A21" s="12"/>
      <c r="B21" s="9" t="s">
        <v>127</v>
      </c>
      <c r="C21" s="18">
        <v>744</v>
      </c>
      <c r="D21" s="19">
        <f>C21/C22</f>
        <v>0.24101068999028183</v>
      </c>
      <c r="E21" s="59"/>
      <c r="F21" s="9" t="s">
        <v>221</v>
      </c>
      <c r="G21" s="43">
        <v>529</v>
      </c>
      <c r="H21" s="19">
        <f>G21/G22</f>
        <v>0.28078556263269638</v>
      </c>
      <c r="I21" s="59"/>
      <c r="J21" s="9" t="s">
        <v>869</v>
      </c>
      <c r="K21" s="18">
        <v>2565</v>
      </c>
      <c r="L21" s="19">
        <f>K21/K23</f>
        <v>0.66658004158004158</v>
      </c>
      <c r="M21" s="60"/>
    </row>
    <row r="22" spans="1:13" ht="20.65" customHeight="1">
      <c r="A22" s="12"/>
      <c r="B22" s="9" t="s">
        <v>50</v>
      </c>
      <c r="C22" s="18">
        <f>SUM(C18:C21)</f>
        <v>3087</v>
      </c>
      <c r="D22" s="19">
        <f>SUM(D18:D21)</f>
        <v>1</v>
      </c>
      <c r="E22" s="59"/>
      <c r="F22" s="9" t="s">
        <v>50</v>
      </c>
      <c r="G22" s="18">
        <f>SUM(G19:G21)</f>
        <v>1884</v>
      </c>
      <c r="H22" s="19">
        <f>SUM(H19:H21)</f>
        <v>1</v>
      </c>
      <c r="I22" s="59"/>
      <c r="J22" s="9" t="s">
        <v>870</v>
      </c>
      <c r="K22" s="18">
        <v>1283</v>
      </c>
      <c r="L22" s="19">
        <f>K22/K23</f>
        <v>0.33341995841995842</v>
      </c>
      <c r="M22" s="60"/>
    </row>
    <row r="23" spans="1:13" ht="20.65" customHeight="1">
      <c r="A23" s="49"/>
      <c r="B23" s="62"/>
      <c r="C23" s="63"/>
      <c r="D23" s="63"/>
      <c r="E23" s="61"/>
      <c r="F23" s="65"/>
      <c r="G23" s="65"/>
      <c r="H23" s="65"/>
      <c r="I23" s="64"/>
      <c r="J23" s="9" t="s">
        <v>50</v>
      </c>
      <c r="K23" s="18">
        <f>SUM(K21:K22)</f>
        <v>3848</v>
      </c>
      <c r="L23" s="19">
        <f>SUM(L21:L22)</f>
        <v>1</v>
      </c>
      <c r="M23" s="60"/>
    </row>
    <row r="24" spans="1:13" ht="20.65" customHeight="1">
      <c r="A24" s="12"/>
      <c r="B24" s="9" t="s">
        <v>137</v>
      </c>
      <c r="C24" s="9" t="s">
        <v>16</v>
      </c>
      <c r="D24" s="9" t="s">
        <v>17</v>
      </c>
      <c r="E24" s="60"/>
      <c r="F24" s="61"/>
      <c r="G24" s="61"/>
      <c r="H24" s="61"/>
      <c r="I24" s="61"/>
      <c r="J24" s="63"/>
      <c r="K24" s="63"/>
      <c r="L24" s="63"/>
      <c r="M24" s="61"/>
    </row>
    <row r="25" spans="1:13" ht="20.65" customHeight="1">
      <c r="A25" s="12"/>
      <c r="B25" s="9" t="s">
        <v>142</v>
      </c>
      <c r="C25" s="18">
        <v>1861</v>
      </c>
      <c r="D25" s="19">
        <f>C25/C27</f>
        <v>0.62638842140693374</v>
      </c>
      <c r="E25" s="60"/>
      <c r="F25" s="61"/>
      <c r="G25" s="61"/>
      <c r="H25" s="61"/>
      <c r="I25" s="64"/>
      <c r="J25" s="9" t="s">
        <v>514</v>
      </c>
      <c r="K25" s="9" t="s">
        <v>16</v>
      </c>
      <c r="L25" s="9" t="s">
        <v>17</v>
      </c>
      <c r="M25" s="60"/>
    </row>
    <row r="26" spans="1:13" ht="20.65" customHeight="1">
      <c r="A26" s="12"/>
      <c r="B26" s="9" t="s">
        <v>148</v>
      </c>
      <c r="C26" s="18">
        <v>1110</v>
      </c>
      <c r="D26" s="19">
        <f>C26/C27</f>
        <v>0.37361157859306632</v>
      </c>
      <c r="E26" s="60"/>
      <c r="F26" s="61"/>
      <c r="G26" s="61"/>
      <c r="H26" s="61"/>
      <c r="I26" s="64"/>
      <c r="J26" s="9" t="s">
        <v>871</v>
      </c>
      <c r="K26" s="18">
        <v>2877</v>
      </c>
      <c r="L26" s="19">
        <f>K26/K28</f>
        <v>0.77214170692431561</v>
      </c>
      <c r="M26" s="60"/>
    </row>
    <row r="27" spans="1:13" ht="20.65" customHeight="1">
      <c r="A27" s="12"/>
      <c r="B27" s="9" t="s">
        <v>50</v>
      </c>
      <c r="C27" s="18">
        <f>SUM(C25:C26)</f>
        <v>2971</v>
      </c>
      <c r="D27" s="19">
        <f>SUM(D25:D26)</f>
        <v>1</v>
      </c>
      <c r="E27" s="60"/>
      <c r="F27" s="61"/>
      <c r="G27" s="61"/>
      <c r="H27" s="61"/>
      <c r="I27" s="64"/>
      <c r="J27" s="9" t="s">
        <v>872</v>
      </c>
      <c r="K27" s="18">
        <v>849</v>
      </c>
      <c r="L27" s="19">
        <f>K27/K28</f>
        <v>0.22785829307568439</v>
      </c>
      <c r="M27" s="60"/>
    </row>
    <row r="28" spans="1:13" ht="20.65" customHeight="1">
      <c r="A28" s="49"/>
      <c r="B28" s="62"/>
      <c r="C28" s="63"/>
      <c r="D28" s="63"/>
      <c r="E28" s="61"/>
      <c r="F28" s="61"/>
      <c r="G28" s="61"/>
      <c r="H28" s="61"/>
      <c r="I28" s="64"/>
      <c r="J28" s="9" t="s">
        <v>50</v>
      </c>
      <c r="K28" s="18">
        <f>SUM(K26:K27)</f>
        <v>3726</v>
      </c>
      <c r="L28" s="19">
        <f>SUM(L26:L27)</f>
        <v>1</v>
      </c>
      <c r="M28" s="60"/>
    </row>
    <row r="29" spans="1:13" ht="20.65" customHeight="1">
      <c r="A29" s="12"/>
      <c r="B29" s="9" t="s">
        <v>158</v>
      </c>
      <c r="C29" s="9" t="s">
        <v>16</v>
      </c>
      <c r="D29" s="9" t="s">
        <v>17</v>
      </c>
      <c r="E29" s="60"/>
      <c r="F29" s="61"/>
      <c r="G29" s="61"/>
      <c r="H29" s="61"/>
      <c r="I29" s="61"/>
      <c r="J29" s="65"/>
      <c r="K29" s="65"/>
      <c r="L29" s="65"/>
      <c r="M29" s="61"/>
    </row>
    <row r="30" spans="1:13" ht="20.65" customHeight="1">
      <c r="A30" s="12"/>
      <c r="B30" s="9" t="s">
        <v>163</v>
      </c>
      <c r="C30" s="18">
        <v>1066</v>
      </c>
      <c r="D30" s="19">
        <f>C30/C33</f>
        <v>0.38890915724188252</v>
      </c>
      <c r="E30" s="60"/>
      <c r="F30" s="61"/>
      <c r="G30" s="61"/>
      <c r="H30" s="61"/>
      <c r="I30" s="61"/>
      <c r="J30" s="61"/>
      <c r="K30" s="61"/>
      <c r="L30" s="61"/>
      <c r="M30" s="61"/>
    </row>
    <row r="31" spans="1:13" ht="20.65" customHeight="1">
      <c r="A31" s="12"/>
      <c r="B31" s="9" t="s">
        <v>169</v>
      </c>
      <c r="C31" s="18">
        <v>1039</v>
      </c>
      <c r="D31" s="19">
        <f>C31/C33</f>
        <v>0.37905873768697557</v>
      </c>
      <c r="E31" s="60"/>
      <c r="F31" s="61"/>
      <c r="G31" s="61"/>
      <c r="H31" s="61"/>
      <c r="I31" s="61"/>
      <c r="J31" s="61"/>
      <c r="K31" s="61"/>
      <c r="L31" s="61"/>
      <c r="M31" s="61"/>
    </row>
    <row r="32" spans="1:13" ht="32.65" customHeight="1">
      <c r="A32" s="12"/>
      <c r="B32" s="9" t="s">
        <v>176</v>
      </c>
      <c r="C32" s="18">
        <v>636</v>
      </c>
      <c r="D32" s="19">
        <f>C32/C33</f>
        <v>0.23203210507114191</v>
      </c>
      <c r="E32" s="60"/>
      <c r="F32" s="61"/>
      <c r="G32" s="61"/>
      <c r="H32" s="61"/>
      <c r="I32" s="61"/>
      <c r="J32" s="61"/>
      <c r="K32" s="61"/>
      <c r="L32" s="61"/>
      <c r="M32" s="61"/>
    </row>
    <row r="33" spans="1:13" ht="20.65" customHeight="1">
      <c r="A33" s="12"/>
      <c r="B33" s="9" t="s">
        <v>50</v>
      </c>
      <c r="C33" s="18">
        <f>SUM(C30:C32)</f>
        <v>2741</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665</v>
      </c>
      <c r="D36" s="19">
        <f>C36/C38</f>
        <v>0.25246772968868642</v>
      </c>
      <c r="E36" s="60"/>
      <c r="F36" s="61"/>
      <c r="G36" s="61"/>
      <c r="H36" s="61"/>
      <c r="I36" s="61"/>
      <c r="J36" s="61"/>
      <c r="K36" s="61"/>
      <c r="L36" s="61"/>
      <c r="M36" s="61"/>
    </row>
    <row r="37" spans="1:13" ht="20.65" customHeight="1">
      <c r="A37" s="12"/>
      <c r="B37" s="9" t="s">
        <v>199</v>
      </c>
      <c r="C37" s="18">
        <v>1969</v>
      </c>
      <c r="D37" s="19">
        <f>C37/C38</f>
        <v>0.74753227031131364</v>
      </c>
      <c r="E37" s="60"/>
      <c r="F37" s="61"/>
      <c r="G37" s="61"/>
      <c r="H37" s="61"/>
      <c r="I37" s="61"/>
      <c r="J37" s="61"/>
      <c r="K37" s="61"/>
      <c r="L37" s="61"/>
      <c r="M37" s="61"/>
    </row>
    <row r="38" spans="1:13" ht="20.65" customHeight="1">
      <c r="A38" s="12"/>
      <c r="B38" s="9" t="s">
        <v>50</v>
      </c>
      <c r="C38" s="18">
        <f>SUM(C36:C37)</f>
        <v>2634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1141</v>
      </c>
      <c r="D41" s="19">
        <f>C41/C44</f>
        <v>0.44956658786446019</v>
      </c>
      <c r="E41" s="60"/>
      <c r="F41" s="61"/>
      <c r="G41" s="61"/>
      <c r="H41" s="61"/>
      <c r="I41" s="61"/>
      <c r="J41" s="61"/>
      <c r="K41" s="61"/>
      <c r="L41" s="61"/>
      <c r="M41" s="61"/>
    </row>
    <row r="42" spans="1:13" ht="20.65" customHeight="1">
      <c r="A42" s="12"/>
      <c r="B42" s="9" t="s">
        <v>220</v>
      </c>
      <c r="C42" s="18">
        <v>660</v>
      </c>
      <c r="D42" s="19">
        <f>C42/C44</f>
        <v>0.26004728132387706</v>
      </c>
      <c r="E42" s="60"/>
      <c r="F42" s="61"/>
      <c r="G42" s="61"/>
      <c r="H42" s="61"/>
      <c r="I42" s="61"/>
      <c r="J42" s="61"/>
      <c r="K42" s="61"/>
      <c r="L42" s="61"/>
      <c r="M42" s="61"/>
    </row>
    <row r="43" spans="1:13" ht="32.65" customHeight="1">
      <c r="A43" s="12"/>
      <c r="B43" s="9" t="s">
        <v>224</v>
      </c>
      <c r="C43" s="18">
        <v>737</v>
      </c>
      <c r="D43" s="19">
        <f>C43/C44</f>
        <v>0.2903861308116627</v>
      </c>
      <c r="E43" s="60"/>
      <c r="F43" s="61"/>
      <c r="G43" s="61"/>
      <c r="H43" s="61"/>
      <c r="I43" s="61"/>
      <c r="J43" s="61"/>
      <c r="K43" s="61"/>
      <c r="L43" s="61"/>
      <c r="M43" s="61"/>
    </row>
    <row r="44" spans="1:13" ht="20.65" customHeight="1">
      <c r="A44" s="12"/>
      <c r="B44" s="9" t="s">
        <v>50</v>
      </c>
      <c r="C44" s="18">
        <f>SUM(C41:C43)</f>
        <v>2538</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1516</v>
      </c>
      <c r="D47" s="19">
        <f>C47/C49</f>
        <v>0.59920948616600789</v>
      </c>
      <c r="E47" s="60"/>
      <c r="F47" s="61"/>
      <c r="G47" s="61"/>
      <c r="H47" s="61"/>
      <c r="I47" s="61"/>
      <c r="J47" s="61"/>
      <c r="K47" s="61"/>
      <c r="L47" s="61"/>
      <c r="M47" s="61"/>
    </row>
    <row r="48" spans="1:13" ht="32.65" customHeight="1">
      <c r="A48" s="12"/>
      <c r="B48" s="9" t="s">
        <v>241</v>
      </c>
      <c r="C48" s="18">
        <v>1014</v>
      </c>
      <c r="D48" s="19">
        <f>C48/C49</f>
        <v>0.40079051383399211</v>
      </c>
      <c r="E48" s="60"/>
      <c r="F48" s="61"/>
      <c r="G48" s="61"/>
      <c r="H48" s="61"/>
      <c r="I48" s="61"/>
      <c r="J48" s="61"/>
      <c r="K48" s="61"/>
      <c r="L48" s="61"/>
      <c r="M48" s="61"/>
    </row>
    <row r="49" spans="1:13" ht="20.65" customHeight="1">
      <c r="A49" s="12"/>
      <c r="B49" s="9" t="s">
        <v>50</v>
      </c>
      <c r="C49" s="18">
        <f>SUM(C47:C48)</f>
        <v>2530</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1880</v>
      </c>
      <c r="D52" s="19">
        <f>C52/C54</f>
        <v>0.73812328229289359</v>
      </c>
      <c r="E52" s="60"/>
      <c r="F52" s="61"/>
      <c r="G52" s="61"/>
      <c r="H52" s="61"/>
      <c r="I52" s="61"/>
      <c r="J52" s="61"/>
      <c r="K52" s="61"/>
      <c r="L52" s="61"/>
      <c r="M52" s="61"/>
    </row>
    <row r="53" spans="1:13" ht="20.65" customHeight="1">
      <c r="A53" s="12"/>
      <c r="B53" s="9" t="s">
        <v>259</v>
      </c>
      <c r="C53" s="18">
        <v>667</v>
      </c>
      <c r="D53" s="19">
        <f>C53/C54</f>
        <v>0.26187671770710641</v>
      </c>
      <c r="E53" s="60"/>
      <c r="F53" s="61"/>
      <c r="G53" s="61"/>
      <c r="H53" s="61"/>
      <c r="I53" s="61"/>
      <c r="J53" s="61"/>
      <c r="K53" s="61"/>
      <c r="L53" s="61"/>
      <c r="M53" s="61"/>
    </row>
    <row r="54" spans="1:13" ht="20.65" customHeight="1">
      <c r="A54" s="12"/>
      <c r="B54" s="9" t="s">
        <v>50</v>
      </c>
      <c r="C54" s="18">
        <f>SUM(C52:C53)</f>
        <v>2547</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446</v>
      </c>
      <c r="D57" s="19">
        <f>C57/C60</f>
        <v>0.13701996927803378</v>
      </c>
      <c r="E57" s="60"/>
      <c r="F57" s="61"/>
      <c r="G57" s="61"/>
      <c r="H57" s="61"/>
      <c r="I57" s="61"/>
      <c r="J57" s="61"/>
      <c r="K57" s="61"/>
      <c r="L57" s="61"/>
      <c r="M57" s="61"/>
    </row>
    <row r="58" spans="1:13" ht="20.65" customHeight="1">
      <c r="A58" s="12"/>
      <c r="B58" s="9" t="s">
        <v>274</v>
      </c>
      <c r="C58" s="18">
        <v>2584</v>
      </c>
      <c r="D58" s="19">
        <f>C58/C60</f>
        <v>0.7938556067588326</v>
      </c>
      <c r="E58" s="60"/>
      <c r="F58" s="61"/>
      <c r="G58" s="61"/>
      <c r="H58" s="61"/>
      <c r="I58" s="61"/>
      <c r="J58" s="61"/>
      <c r="K58" s="61"/>
      <c r="L58" s="61"/>
      <c r="M58" s="61"/>
    </row>
    <row r="59" spans="1:13" ht="20.65" customHeight="1">
      <c r="A59" s="12"/>
      <c r="B59" s="9" t="s">
        <v>278</v>
      </c>
      <c r="C59" s="18">
        <v>225</v>
      </c>
      <c r="D59" s="19">
        <f>C59/C60</f>
        <v>6.9124423963133647E-2</v>
      </c>
      <c r="E59" s="60"/>
      <c r="F59" s="61"/>
      <c r="G59" s="61"/>
      <c r="H59" s="61"/>
      <c r="I59" s="61"/>
      <c r="J59" s="61"/>
      <c r="K59" s="61"/>
      <c r="L59" s="61"/>
      <c r="M59" s="61"/>
    </row>
    <row r="60" spans="1:13" ht="20.65" customHeight="1">
      <c r="A60" s="12"/>
      <c r="B60" s="9" t="s">
        <v>50</v>
      </c>
      <c r="C60" s="18">
        <f>SUM(C57:C59)</f>
        <v>3255</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889</v>
      </c>
      <c r="D63" s="19">
        <f>C63/C65</f>
        <v>0.34604904632152589</v>
      </c>
      <c r="E63" s="60"/>
      <c r="F63" s="61"/>
      <c r="G63" s="61"/>
      <c r="H63" s="61"/>
      <c r="I63" s="61"/>
      <c r="J63" s="61"/>
      <c r="K63" s="61"/>
      <c r="L63" s="61"/>
      <c r="M63" s="61"/>
    </row>
    <row r="64" spans="1:13" ht="20.65" customHeight="1">
      <c r="A64" s="12"/>
      <c r="B64" s="9" t="s">
        <v>295</v>
      </c>
      <c r="C64" s="18">
        <v>1680</v>
      </c>
      <c r="D64" s="19">
        <f>C64/C65</f>
        <v>0.65395095367847411</v>
      </c>
      <c r="E64" s="60"/>
      <c r="F64" s="61"/>
      <c r="G64" s="61"/>
      <c r="H64" s="61"/>
      <c r="I64" s="61"/>
      <c r="J64" s="61"/>
      <c r="K64" s="61"/>
      <c r="L64" s="61"/>
      <c r="M64" s="61"/>
    </row>
    <row r="65" spans="1:13" ht="20.65" customHeight="1">
      <c r="A65" s="12"/>
      <c r="B65" s="9" t="s">
        <v>50</v>
      </c>
      <c r="C65" s="18">
        <f>SUM(C63:C64)</f>
        <v>2569</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1104</v>
      </c>
      <c r="D68" s="19">
        <f>C68/C70</f>
        <v>0.38520586182833216</v>
      </c>
      <c r="E68" s="60"/>
      <c r="F68" s="61"/>
      <c r="G68" s="61"/>
      <c r="H68" s="61"/>
      <c r="I68" s="61"/>
      <c r="J68" s="61"/>
      <c r="K68" s="61"/>
      <c r="L68" s="61"/>
      <c r="M68" s="61"/>
    </row>
    <row r="69" spans="1:13" ht="20.65" customHeight="1">
      <c r="A69" s="12"/>
      <c r="B69" s="9" t="s">
        <v>309</v>
      </c>
      <c r="C69" s="18">
        <v>1762</v>
      </c>
      <c r="D69" s="19">
        <f>C69/C70</f>
        <v>0.61479413817166784</v>
      </c>
      <c r="E69" s="60"/>
      <c r="F69" s="61"/>
      <c r="G69" s="61"/>
      <c r="H69" s="61"/>
      <c r="I69" s="61"/>
      <c r="J69" s="61"/>
      <c r="K69" s="61"/>
      <c r="L69" s="61"/>
      <c r="M69" s="61"/>
    </row>
    <row r="70" spans="1:13" ht="20.65" customHeight="1">
      <c r="A70" s="12"/>
      <c r="B70" s="9" t="s">
        <v>50</v>
      </c>
      <c r="C70" s="18">
        <f>SUM(C68:C69)</f>
        <v>2866</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722</v>
      </c>
      <c r="D73" s="19">
        <f>C73/C76</f>
        <v>0.25971223021582734</v>
      </c>
      <c r="E73" s="60"/>
      <c r="F73" s="61"/>
      <c r="G73" s="61"/>
      <c r="H73" s="61"/>
      <c r="I73" s="61"/>
      <c r="J73" s="61"/>
      <c r="K73" s="61"/>
      <c r="L73" s="61"/>
      <c r="M73" s="61"/>
    </row>
    <row r="74" spans="1:13" ht="20.65" customHeight="1">
      <c r="A74" s="12"/>
      <c r="B74" s="9" t="s">
        <v>321</v>
      </c>
      <c r="C74" s="18">
        <v>515</v>
      </c>
      <c r="D74" s="19">
        <f>C74/C76</f>
        <v>0.18525179856115107</v>
      </c>
      <c r="E74" s="60"/>
      <c r="F74" s="61"/>
      <c r="G74" s="61"/>
      <c r="H74" s="61"/>
      <c r="I74" s="61"/>
      <c r="J74" s="61"/>
      <c r="K74" s="61"/>
      <c r="L74" s="61"/>
      <c r="M74" s="61"/>
    </row>
    <row r="75" spans="1:13" ht="20.65" customHeight="1">
      <c r="A75" s="12"/>
      <c r="B75" s="9" t="s">
        <v>323</v>
      </c>
      <c r="C75" s="18">
        <v>1543</v>
      </c>
      <c r="D75" s="19">
        <f>C75/C76</f>
        <v>0.55503597122302162</v>
      </c>
      <c r="E75" s="60"/>
      <c r="F75" s="61"/>
      <c r="G75" s="61"/>
      <c r="H75" s="61"/>
      <c r="I75" s="61"/>
      <c r="J75" s="61"/>
      <c r="K75" s="61"/>
      <c r="L75" s="61"/>
      <c r="M75" s="61"/>
    </row>
    <row r="76" spans="1:13" ht="20.65" customHeight="1">
      <c r="A76" s="12"/>
      <c r="B76" s="9" t="s">
        <v>50</v>
      </c>
      <c r="C76" s="18">
        <f>SUM(C73:C75)</f>
        <v>2780</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1050</v>
      </c>
      <c r="D79" s="19">
        <f>C79/C82</f>
        <v>0.36598117811084002</v>
      </c>
      <c r="E79" s="60"/>
      <c r="F79" s="61"/>
      <c r="G79" s="61"/>
      <c r="H79" s="61"/>
      <c r="I79" s="61"/>
      <c r="J79" s="61"/>
      <c r="K79" s="61"/>
      <c r="L79" s="61"/>
      <c r="M79" s="61"/>
    </row>
    <row r="80" spans="1:13" ht="20.65" customHeight="1">
      <c r="A80" s="12"/>
      <c r="B80" s="9" t="s">
        <v>332</v>
      </c>
      <c r="C80" s="18">
        <v>339</v>
      </c>
      <c r="D80" s="19">
        <f>C80/C82</f>
        <v>0.11815963750435692</v>
      </c>
      <c r="E80" s="60"/>
      <c r="F80" s="61"/>
      <c r="G80" s="61"/>
      <c r="H80" s="61"/>
      <c r="I80" s="61"/>
      <c r="J80" s="61"/>
      <c r="K80" s="61"/>
      <c r="L80" s="61"/>
      <c r="M80" s="61"/>
    </row>
    <row r="81" spans="1:13" ht="20.65" customHeight="1">
      <c r="A81" s="12"/>
      <c r="B81" s="9" t="s">
        <v>333</v>
      </c>
      <c r="C81" s="18">
        <v>1480</v>
      </c>
      <c r="D81" s="19">
        <f>C81/C82</f>
        <v>0.51585918438480305</v>
      </c>
      <c r="E81" s="60"/>
      <c r="F81" s="61"/>
      <c r="G81" s="61"/>
      <c r="H81" s="61"/>
      <c r="I81" s="61"/>
      <c r="J81" s="61"/>
      <c r="K81" s="61"/>
      <c r="L81" s="61"/>
      <c r="M81" s="61"/>
    </row>
    <row r="82" spans="1:13" ht="20.65" customHeight="1">
      <c r="A82" s="12"/>
      <c r="B82" s="9" t="s">
        <v>50</v>
      </c>
      <c r="C82" s="18">
        <f>SUM(C79:C81)</f>
        <v>2869</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365</v>
      </c>
      <c r="D85" s="19">
        <f>C85/C89</f>
        <v>0.13215061549601737</v>
      </c>
      <c r="E85" s="60"/>
      <c r="F85" s="61"/>
      <c r="G85" s="61"/>
      <c r="H85" s="61"/>
      <c r="I85" s="61"/>
      <c r="J85" s="61"/>
      <c r="K85" s="61"/>
      <c r="L85" s="61"/>
      <c r="M85" s="61"/>
    </row>
    <row r="86" spans="1:13" ht="20.65" customHeight="1">
      <c r="A86" s="12"/>
      <c r="B86" s="9" t="s">
        <v>342</v>
      </c>
      <c r="C86" s="18">
        <v>759</v>
      </c>
      <c r="D86" s="19">
        <f>C86/C89</f>
        <v>0.27480086893555394</v>
      </c>
      <c r="E86" s="60"/>
      <c r="F86" s="61"/>
      <c r="G86" s="61"/>
      <c r="H86" s="61"/>
      <c r="I86" s="61"/>
      <c r="J86" s="61"/>
      <c r="K86" s="61"/>
      <c r="L86" s="61"/>
      <c r="M86" s="61"/>
    </row>
    <row r="87" spans="1:13" ht="20.65" customHeight="1">
      <c r="A87" s="12"/>
      <c r="B87" s="9" t="s">
        <v>344</v>
      </c>
      <c r="C87" s="18">
        <v>619</v>
      </c>
      <c r="D87" s="19">
        <f>C87/C89</f>
        <v>0.22411296162201302</v>
      </c>
      <c r="E87" s="60"/>
      <c r="F87" s="61"/>
      <c r="G87" s="61"/>
      <c r="H87" s="61"/>
      <c r="I87" s="61"/>
      <c r="J87" s="61"/>
      <c r="K87" s="61"/>
      <c r="L87" s="61"/>
      <c r="M87" s="61"/>
    </row>
    <row r="88" spans="1:13" ht="20.65" customHeight="1">
      <c r="A88" s="12"/>
      <c r="B88" s="9" t="s">
        <v>346</v>
      </c>
      <c r="C88" s="18">
        <v>1019</v>
      </c>
      <c r="D88" s="19">
        <f>C88/C89</f>
        <v>0.36893555394641564</v>
      </c>
      <c r="E88" s="60"/>
      <c r="F88" s="61"/>
      <c r="G88" s="61"/>
      <c r="H88" s="61"/>
      <c r="I88" s="61"/>
      <c r="J88" s="61"/>
      <c r="K88" s="61"/>
      <c r="L88" s="61"/>
      <c r="M88" s="61"/>
    </row>
    <row r="89" spans="1:13" ht="20.65" customHeight="1">
      <c r="A89" s="12"/>
      <c r="B89" s="9" t="s">
        <v>50</v>
      </c>
      <c r="C89" s="18">
        <f>SUM(C85:C88)</f>
        <v>2762</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1796</v>
      </c>
      <c r="D92" s="19">
        <f>C92/C94</f>
        <v>0.66890130353817501</v>
      </c>
      <c r="E92" s="60"/>
      <c r="F92" s="61"/>
      <c r="G92" s="61"/>
      <c r="H92" s="61"/>
      <c r="I92" s="61"/>
      <c r="J92" s="61"/>
      <c r="K92" s="61"/>
      <c r="L92" s="61"/>
      <c r="M92" s="61"/>
    </row>
    <row r="93" spans="1:13" ht="20.65" customHeight="1">
      <c r="A93" s="12"/>
      <c r="B93" s="9" t="s">
        <v>355</v>
      </c>
      <c r="C93" s="18">
        <v>889</v>
      </c>
      <c r="D93" s="19">
        <f>C93/C94</f>
        <v>0.33109869646182494</v>
      </c>
      <c r="E93" s="60"/>
      <c r="F93" s="61"/>
      <c r="G93" s="61"/>
      <c r="H93" s="61"/>
      <c r="I93" s="61"/>
      <c r="J93" s="61"/>
      <c r="K93" s="61"/>
      <c r="L93" s="61"/>
      <c r="M93" s="61"/>
    </row>
    <row r="94" spans="1:13" ht="20.65" customHeight="1">
      <c r="A94" s="12"/>
      <c r="B94" s="9" t="s">
        <v>50</v>
      </c>
      <c r="C94" s="18">
        <f>SUM(C92:C93)</f>
        <v>2685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1736</v>
      </c>
      <c r="D97" s="19">
        <f>C97/C99</f>
        <v>0.68025078369905956</v>
      </c>
      <c r="E97" s="60"/>
      <c r="F97" s="61"/>
      <c r="G97" s="61"/>
      <c r="H97" s="61"/>
      <c r="I97" s="61"/>
      <c r="J97" s="61"/>
      <c r="K97" s="61"/>
      <c r="L97" s="61"/>
      <c r="M97" s="61"/>
    </row>
    <row r="98" spans="1:13" ht="20.65" customHeight="1">
      <c r="A98" s="12"/>
      <c r="B98" s="9" t="s">
        <v>364</v>
      </c>
      <c r="C98" s="18">
        <v>816</v>
      </c>
      <c r="D98" s="19">
        <f>C98/C99</f>
        <v>0.31974921630094044</v>
      </c>
      <c r="E98" s="60"/>
      <c r="F98" s="61"/>
      <c r="G98" s="61"/>
      <c r="H98" s="61"/>
      <c r="I98" s="61"/>
      <c r="J98" s="61"/>
      <c r="K98" s="61"/>
      <c r="L98" s="61"/>
      <c r="M98" s="61"/>
    </row>
    <row r="99" spans="1:13" ht="20.65" customHeight="1">
      <c r="A99" s="12"/>
      <c r="B99" s="9" t="s">
        <v>50</v>
      </c>
      <c r="C99" s="18">
        <f>SUM(C97:C98)</f>
        <v>2552</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1"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102</v>
      </c>
      <c r="G3" s="9" t="s">
        <v>16</v>
      </c>
      <c r="H3" s="9" t="s">
        <v>17</v>
      </c>
      <c r="I3" s="56"/>
      <c r="J3" s="9" t="s">
        <v>511</v>
      </c>
      <c r="K3" s="9" t="s">
        <v>16</v>
      </c>
      <c r="L3" s="9" t="s">
        <v>17</v>
      </c>
      <c r="M3" s="56"/>
      <c r="N3" s="9" t="s">
        <v>874</v>
      </c>
      <c r="O3" s="9" t="s">
        <v>16</v>
      </c>
      <c r="P3" s="9" t="s">
        <v>17</v>
      </c>
      <c r="Q3" s="57"/>
    </row>
    <row r="4" spans="1:17" ht="20.65" customHeight="1">
      <c r="A4" s="12"/>
      <c r="B4" s="9" t="s">
        <v>27</v>
      </c>
      <c r="C4" s="18">
        <v>4356</v>
      </c>
      <c r="D4" s="19">
        <f>C4/C9</f>
        <v>0.46593218526045566</v>
      </c>
      <c r="E4" s="59"/>
      <c r="F4" s="9" t="s">
        <v>109</v>
      </c>
      <c r="G4" s="18">
        <v>5115</v>
      </c>
      <c r="H4" s="19">
        <f>G4/G6</f>
        <v>0.5713168770244611</v>
      </c>
      <c r="I4" s="59"/>
      <c r="J4" s="9" t="s">
        <v>875</v>
      </c>
      <c r="K4" s="18">
        <v>6053</v>
      </c>
      <c r="L4" s="19">
        <f>K4/K6</f>
        <v>0.68519357029658134</v>
      </c>
      <c r="M4" s="59"/>
      <c r="N4" s="9" t="s">
        <v>876</v>
      </c>
      <c r="O4" s="18">
        <v>3391</v>
      </c>
      <c r="P4" s="19">
        <f>O4/O6</f>
        <v>0.47419941266955673</v>
      </c>
      <c r="Q4" s="60"/>
    </row>
    <row r="5" spans="1:17" ht="20.65" customHeight="1">
      <c r="A5" s="12"/>
      <c r="B5" s="9" t="s">
        <v>37</v>
      </c>
      <c r="C5" s="18">
        <v>845</v>
      </c>
      <c r="D5" s="19">
        <f>C5/C9</f>
        <v>9.0383998288587009E-2</v>
      </c>
      <c r="E5" s="59"/>
      <c r="F5" s="9" t="s">
        <v>112</v>
      </c>
      <c r="G5" s="18">
        <v>3838</v>
      </c>
      <c r="H5" s="19">
        <f>G5/G6</f>
        <v>0.4286831229755389</v>
      </c>
      <c r="I5" s="59"/>
      <c r="J5" s="9" t="s">
        <v>877</v>
      </c>
      <c r="K5" s="18">
        <v>2781</v>
      </c>
      <c r="L5" s="19">
        <f>K5/K6</f>
        <v>0.3148064297034186</v>
      </c>
      <c r="M5" s="59"/>
      <c r="N5" s="9" t="s">
        <v>878</v>
      </c>
      <c r="O5" s="18">
        <v>3760</v>
      </c>
      <c r="P5" s="19">
        <f>O5/O6</f>
        <v>0.52580058733044333</v>
      </c>
      <c r="Q5" s="60"/>
    </row>
    <row r="6" spans="1:17" ht="20.65" customHeight="1">
      <c r="A6" s="12"/>
      <c r="B6" s="9" t="s">
        <v>47</v>
      </c>
      <c r="C6" s="18">
        <v>120</v>
      </c>
      <c r="D6" s="19">
        <f>C6/C9</f>
        <v>1.2835597390095198E-2</v>
      </c>
      <c r="E6" s="59"/>
      <c r="F6" s="9" t="s">
        <v>50</v>
      </c>
      <c r="G6" s="18">
        <f>SUM(G4:G5)</f>
        <v>8953</v>
      </c>
      <c r="H6" s="19">
        <f>SUM(H4:H5)</f>
        <v>1</v>
      </c>
      <c r="I6" s="59"/>
      <c r="J6" s="9" t="s">
        <v>50</v>
      </c>
      <c r="K6" s="18">
        <f>SUM(K4:K5)</f>
        <v>8834</v>
      </c>
      <c r="L6" s="19">
        <f>SUM(L4:L5)</f>
        <v>1</v>
      </c>
      <c r="M6" s="59"/>
      <c r="N6" s="9" t="s">
        <v>50</v>
      </c>
      <c r="O6" s="18">
        <f>SUM(O4:O5)</f>
        <v>7151</v>
      </c>
      <c r="P6" s="19">
        <f>SUM(P4:P5)</f>
        <v>1</v>
      </c>
      <c r="Q6" s="60"/>
    </row>
    <row r="7" spans="1:17" ht="20.65" customHeight="1">
      <c r="A7" s="12"/>
      <c r="B7" s="9" t="s">
        <v>52</v>
      </c>
      <c r="C7" s="18">
        <v>3997</v>
      </c>
      <c r="D7" s="19">
        <f>C7/C9</f>
        <v>0.42753235640175419</v>
      </c>
      <c r="E7" s="60"/>
      <c r="F7" s="63"/>
      <c r="G7" s="63"/>
      <c r="H7" s="63"/>
      <c r="I7" s="61"/>
      <c r="J7" s="63"/>
      <c r="K7" s="63"/>
      <c r="L7" s="63"/>
      <c r="M7" s="61"/>
      <c r="N7" s="63"/>
      <c r="O7" s="63"/>
      <c r="P7" s="63"/>
      <c r="Q7" s="61"/>
    </row>
    <row r="8" spans="1:17" ht="32.65" customHeight="1">
      <c r="A8" s="12"/>
      <c r="B8" s="9" t="s">
        <v>55</v>
      </c>
      <c r="C8" s="18">
        <v>31</v>
      </c>
      <c r="D8" s="19">
        <f>C8/C9</f>
        <v>3.3158626591079259E-3</v>
      </c>
      <c r="E8" s="59"/>
      <c r="F8" s="9" t="s">
        <v>87</v>
      </c>
      <c r="G8" s="9" t="s">
        <v>16</v>
      </c>
      <c r="H8" s="9" t="s">
        <v>17</v>
      </c>
      <c r="I8" s="59"/>
      <c r="J8" s="9" t="s">
        <v>514</v>
      </c>
      <c r="K8" s="9" t="s">
        <v>16</v>
      </c>
      <c r="L8" s="9" t="s">
        <v>17</v>
      </c>
      <c r="M8" s="59"/>
      <c r="N8" s="9" t="s">
        <v>879</v>
      </c>
      <c r="O8" s="9" t="s">
        <v>16</v>
      </c>
      <c r="P8" s="9" t="s">
        <v>17</v>
      </c>
      <c r="Q8" s="60"/>
    </row>
    <row r="9" spans="1:17" ht="32.65" customHeight="1">
      <c r="A9" s="12"/>
      <c r="B9" s="9" t="s">
        <v>50</v>
      </c>
      <c r="C9" s="18">
        <f>SUM(C4:C8)</f>
        <v>9349</v>
      </c>
      <c r="D9" s="19">
        <f>SUM(D4:D8)</f>
        <v>1</v>
      </c>
      <c r="E9" s="59"/>
      <c r="F9" s="9" t="s">
        <v>91</v>
      </c>
      <c r="G9" s="43">
        <v>299</v>
      </c>
      <c r="H9" s="19">
        <f>G9/G12</f>
        <v>0.22859327217125383</v>
      </c>
      <c r="I9" s="59"/>
      <c r="J9" s="9" t="s">
        <v>880</v>
      </c>
      <c r="K9" s="18">
        <v>3632</v>
      </c>
      <c r="L9" s="19">
        <f>K9/K11</f>
        <v>0.54591913422516158</v>
      </c>
      <c r="M9" s="59"/>
      <c r="N9" s="9" t="s">
        <v>881</v>
      </c>
      <c r="O9" s="18">
        <v>2347</v>
      </c>
      <c r="P9" s="19">
        <f>O9/O11</f>
        <v>0.37342879872712809</v>
      </c>
      <c r="Q9" s="60"/>
    </row>
    <row r="10" spans="1:17" ht="20.65" customHeight="1">
      <c r="A10" s="49"/>
      <c r="B10" s="62"/>
      <c r="C10" s="63"/>
      <c r="D10" s="63"/>
      <c r="E10" s="64"/>
      <c r="F10" s="9" t="s">
        <v>96</v>
      </c>
      <c r="G10" s="43">
        <v>185</v>
      </c>
      <c r="H10" s="19">
        <f>G10/G12</f>
        <v>0.14143730886850153</v>
      </c>
      <c r="I10" s="59"/>
      <c r="J10" s="9" t="s">
        <v>882</v>
      </c>
      <c r="K10" s="18">
        <v>3021</v>
      </c>
      <c r="L10" s="19">
        <f>K10/K11</f>
        <v>0.45408086577483842</v>
      </c>
      <c r="M10" s="59"/>
      <c r="N10" s="9" t="s">
        <v>883</v>
      </c>
      <c r="O10" s="18">
        <v>3938</v>
      </c>
      <c r="P10" s="19">
        <f>O10/O11</f>
        <v>0.62657120127287191</v>
      </c>
      <c r="Q10" s="60"/>
    </row>
    <row r="11" spans="1:17" ht="20.65" customHeight="1">
      <c r="A11" s="12"/>
      <c r="B11" s="9" t="s">
        <v>75</v>
      </c>
      <c r="C11" s="9" t="s">
        <v>16</v>
      </c>
      <c r="D11" s="9" t="s">
        <v>17</v>
      </c>
      <c r="E11" s="59"/>
      <c r="F11" s="9" t="s">
        <v>103</v>
      </c>
      <c r="G11" s="43">
        <v>824</v>
      </c>
      <c r="H11" s="19">
        <f>G11/G12</f>
        <v>0.62996941896024461</v>
      </c>
      <c r="I11" s="59"/>
      <c r="J11" s="9" t="s">
        <v>50</v>
      </c>
      <c r="K11" s="18">
        <f>SUM(K9:K10)</f>
        <v>6653</v>
      </c>
      <c r="L11" s="19">
        <f>SUM(L9:L10)</f>
        <v>1</v>
      </c>
      <c r="M11" s="59"/>
      <c r="N11" s="9" t="s">
        <v>50</v>
      </c>
      <c r="O11" s="18">
        <f>SUM(O9:O10)</f>
        <v>6285</v>
      </c>
      <c r="P11" s="19">
        <f>SUM(P9:P10)</f>
        <v>1</v>
      </c>
      <c r="Q11" s="60"/>
    </row>
    <row r="12" spans="1:17" ht="20.65" customHeight="1">
      <c r="A12" s="12"/>
      <c r="B12" s="9" t="s">
        <v>81</v>
      </c>
      <c r="C12" s="18">
        <v>3743</v>
      </c>
      <c r="D12" s="19">
        <f>C12/C15</f>
        <v>0.43926769158549467</v>
      </c>
      <c r="E12" s="59"/>
      <c r="F12" s="9" t="s">
        <v>50</v>
      </c>
      <c r="G12" s="18">
        <f>SUM(G9:G11)</f>
        <v>1308</v>
      </c>
      <c r="H12" s="19">
        <f>SUM(H9:H11)</f>
        <v>1</v>
      </c>
      <c r="I12" s="60"/>
      <c r="J12" s="63"/>
      <c r="K12" s="63"/>
      <c r="L12" s="63"/>
      <c r="M12" s="61"/>
      <c r="N12" s="63"/>
      <c r="O12" s="63"/>
      <c r="P12" s="63"/>
      <c r="Q12" s="61"/>
    </row>
    <row r="13" spans="1:17" ht="32.65" customHeight="1">
      <c r="A13" s="12"/>
      <c r="B13" s="9" t="s">
        <v>85</v>
      </c>
      <c r="C13" s="18">
        <v>3586</v>
      </c>
      <c r="D13" s="19">
        <f>C13/C15</f>
        <v>0.420842624105152</v>
      </c>
      <c r="E13" s="60"/>
      <c r="F13" s="63"/>
      <c r="G13" s="63"/>
      <c r="H13" s="63"/>
      <c r="I13" s="64"/>
      <c r="J13" s="9" t="s">
        <v>607</v>
      </c>
      <c r="K13" s="9" t="s">
        <v>16</v>
      </c>
      <c r="L13" s="9" t="s">
        <v>17</v>
      </c>
      <c r="M13" s="59"/>
      <c r="N13" s="9" t="s">
        <v>884</v>
      </c>
      <c r="O13" s="9" t="s">
        <v>16</v>
      </c>
      <c r="P13" s="9" t="s">
        <v>17</v>
      </c>
      <c r="Q13" s="60"/>
    </row>
    <row r="14" spans="1:17" ht="20.65" customHeight="1">
      <c r="A14" s="12"/>
      <c r="B14" s="9" t="s">
        <v>90</v>
      </c>
      <c r="C14" s="18">
        <v>1192</v>
      </c>
      <c r="D14" s="19">
        <f>C14/C15</f>
        <v>0.13988968430935336</v>
      </c>
      <c r="E14" s="59"/>
      <c r="F14" s="9" t="s">
        <v>21</v>
      </c>
      <c r="G14" s="9" t="s">
        <v>16</v>
      </c>
      <c r="H14" s="9" t="s">
        <v>17</v>
      </c>
      <c r="I14" s="59"/>
      <c r="J14" s="9" t="s">
        <v>885</v>
      </c>
      <c r="K14" s="18">
        <v>2917</v>
      </c>
      <c r="L14" s="19">
        <f>K14/K16</f>
        <v>0.66431336825324527</v>
      </c>
      <c r="M14" s="59"/>
      <c r="N14" s="9" t="s">
        <v>886</v>
      </c>
      <c r="O14" s="18">
        <v>3405</v>
      </c>
      <c r="P14" s="19">
        <f>O14/O16</f>
        <v>0.49512868983568414</v>
      </c>
      <c r="Q14" s="60"/>
    </row>
    <row r="15" spans="1:17" ht="20.65" customHeight="1">
      <c r="A15" s="12"/>
      <c r="B15" s="9" t="s">
        <v>50</v>
      </c>
      <c r="C15" s="18">
        <f>SUM(C12:C14)</f>
        <v>8521</v>
      </c>
      <c r="D15" s="19">
        <f>SUM(D12:D14)</f>
        <v>1</v>
      </c>
      <c r="E15" s="59"/>
      <c r="F15" s="9" t="s">
        <v>31</v>
      </c>
      <c r="G15" s="18">
        <v>42</v>
      </c>
      <c r="H15" s="19">
        <f>G15/G17</f>
        <v>0.42</v>
      </c>
      <c r="I15" s="59"/>
      <c r="J15" s="9" t="s">
        <v>887</v>
      </c>
      <c r="K15" s="18">
        <v>1474</v>
      </c>
      <c r="L15" s="19">
        <f>K15/K16</f>
        <v>0.33568663174675473</v>
      </c>
      <c r="M15" s="59"/>
      <c r="N15" s="9" t="s">
        <v>888</v>
      </c>
      <c r="O15" s="18">
        <v>3472</v>
      </c>
      <c r="P15" s="19">
        <f>O15/O16</f>
        <v>0.50487131016431586</v>
      </c>
      <c r="Q15" s="60"/>
    </row>
    <row r="16" spans="1:17" ht="20.65" customHeight="1">
      <c r="A16" s="49"/>
      <c r="B16" s="62"/>
      <c r="C16" s="63"/>
      <c r="D16" s="63"/>
      <c r="E16" s="64"/>
      <c r="F16" s="9" t="s">
        <v>41</v>
      </c>
      <c r="G16" s="18">
        <v>58</v>
      </c>
      <c r="H16" s="19">
        <f>G16/G17</f>
        <v>0.57999999999999996</v>
      </c>
      <c r="I16" s="59"/>
      <c r="J16" s="9" t="s">
        <v>50</v>
      </c>
      <c r="K16" s="18">
        <f>SUM(K14:K15)</f>
        <v>4391</v>
      </c>
      <c r="L16" s="19">
        <f>SUM(L14:L15)</f>
        <v>1</v>
      </c>
      <c r="M16" s="59"/>
      <c r="N16" s="9" t="s">
        <v>50</v>
      </c>
      <c r="O16" s="18">
        <f>SUM(O14:O15)</f>
        <v>6877</v>
      </c>
      <c r="P16" s="19">
        <f>SUM(P14:P15)</f>
        <v>1</v>
      </c>
      <c r="Q16" s="60"/>
    </row>
    <row r="17" spans="1:17" ht="20.65" customHeight="1">
      <c r="A17" s="12"/>
      <c r="B17" s="9" t="s">
        <v>108</v>
      </c>
      <c r="C17" s="9" t="s">
        <v>16</v>
      </c>
      <c r="D17" s="9" t="s">
        <v>17</v>
      </c>
      <c r="E17" s="59"/>
      <c r="F17" s="9" t="s">
        <v>50</v>
      </c>
      <c r="G17" s="18">
        <f>SUM(G15:G16)</f>
        <v>100</v>
      </c>
      <c r="H17" s="19">
        <f>SUM(H15:H16)</f>
        <v>1</v>
      </c>
      <c r="I17" s="60"/>
      <c r="J17" s="63"/>
      <c r="K17" s="63"/>
      <c r="L17" s="63"/>
      <c r="M17" s="61"/>
      <c r="N17" s="63"/>
      <c r="O17" s="63"/>
      <c r="P17" s="63"/>
      <c r="Q17" s="61"/>
    </row>
    <row r="18" spans="1:17" ht="32.65" customHeight="1">
      <c r="A18" s="12"/>
      <c r="B18" s="9" t="s">
        <v>111</v>
      </c>
      <c r="C18" s="18">
        <v>1402</v>
      </c>
      <c r="D18" s="19">
        <f>C18/C22</f>
        <v>0.16304221421095477</v>
      </c>
      <c r="E18" s="60"/>
      <c r="F18" s="63"/>
      <c r="G18" s="63"/>
      <c r="H18" s="63"/>
      <c r="I18" s="64"/>
      <c r="J18" s="9" t="s">
        <v>343</v>
      </c>
      <c r="K18" s="9" t="s">
        <v>16</v>
      </c>
      <c r="L18" s="9" t="s">
        <v>17</v>
      </c>
      <c r="M18" s="59"/>
      <c r="N18" s="9" t="s">
        <v>889</v>
      </c>
      <c r="O18" s="9" t="s">
        <v>16</v>
      </c>
      <c r="P18" s="9" t="s">
        <v>17</v>
      </c>
      <c r="Q18" s="60"/>
    </row>
    <row r="19" spans="1:17" ht="32.65" customHeight="1">
      <c r="A19" s="12"/>
      <c r="B19" s="9" t="s">
        <v>114</v>
      </c>
      <c r="C19" s="18">
        <v>1407</v>
      </c>
      <c r="D19" s="19">
        <f>C19/C22</f>
        <v>0.16362367717176415</v>
      </c>
      <c r="E19" s="59"/>
      <c r="F19" s="9" t="s">
        <v>229</v>
      </c>
      <c r="G19" s="9" t="s">
        <v>16</v>
      </c>
      <c r="H19" s="9" t="s">
        <v>17</v>
      </c>
      <c r="I19" s="59"/>
      <c r="J19" s="9" t="s">
        <v>345</v>
      </c>
      <c r="K19" s="43">
        <v>2735</v>
      </c>
      <c r="L19" s="19">
        <f>K19/K22</f>
        <v>0.36740999462654489</v>
      </c>
      <c r="M19" s="59"/>
      <c r="N19" s="9" t="s">
        <v>890</v>
      </c>
      <c r="O19" s="18">
        <v>3839</v>
      </c>
      <c r="P19" s="19">
        <f>O19/O21</f>
        <v>0.59353741496598644</v>
      </c>
      <c r="Q19" s="60"/>
    </row>
    <row r="20" spans="1:17" ht="20.65" customHeight="1">
      <c r="A20" s="12"/>
      <c r="B20" s="9" t="s">
        <v>120</v>
      </c>
      <c r="C20" s="18">
        <v>2327</v>
      </c>
      <c r="D20" s="19">
        <f>C20/C22</f>
        <v>0.27061286196069312</v>
      </c>
      <c r="E20" s="59"/>
      <c r="F20" s="9" t="s">
        <v>234</v>
      </c>
      <c r="G20" s="43">
        <v>330</v>
      </c>
      <c r="H20" s="19">
        <f>G20/G22</f>
        <v>0.73008849557522126</v>
      </c>
      <c r="I20" s="59"/>
      <c r="J20" s="9" t="s">
        <v>348</v>
      </c>
      <c r="K20" s="43">
        <v>3188</v>
      </c>
      <c r="L20" s="19">
        <f>K20/K22</f>
        <v>0.42826437399247719</v>
      </c>
      <c r="M20" s="59"/>
      <c r="N20" s="9" t="s">
        <v>350</v>
      </c>
      <c r="O20" s="18">
        <v>2629</v>
      </c>
      <c r="P20" s="19">
        <f>O20/O21</f>
        <v>0.40646258503401361</v>
      </c>
      <c r="Q20" s="60"/>
    </row>
    <row r="21" spans="1:17" ht="20.65" customHeight="1">
      <c r="A21" s="12"/>
      <c r="B21" s="9" t="s">
        <v>127</v>
      </c>
      <c r="C21" s="18">
        <v>3463</v>
      </c>
      <c r="D21" s="19">
        <f>C21/C22</f>
        <v>0.40272124665658798</v>
      </c>
      <c r="E21" s="59"/>
      <c r="F21" s="9" t="s">
        <v>239</v>
      </c>
      <c r="G21" s="43">
        <v>122</v>
      </c>
      <c r="H21" s="19">
        <f>G21/G22</f>
        <v>0.26991150442477874</v>
      </c>
      <c r="I21" s="59"/>
      <c r="J21" s="9" t="s">
        <v>350</v>
      </c>
      <c r="K21" s="43">
        <v>1521</v>
      </c>
      <c r="L21" s="19">
        <f>K21/K22</f>
        <v>0.20432563138097798</v>
      </c>
      <c r="M21" s="59"/>
      <c r="N21" s="9" t="s">
        <v>50</v>
      </c>
      <c r="O21" s="18">
        <f>SUM(O19:O20)</f>
        <v>6468</v>
      </c>
      <c r="P21" s="19">
        <f>SUM(P19:P20)</f>
        <v>1</v>
      </c>
      <c r="Q21" s="60"/>
    </row>
    <row r="22" spans="1:17" ht="20.65" customHeight="1">
      <c r="A22" s="12"/>
      <c r="B22" s="9" t="s">
        <v>50</v>
      </c>
      <c r="C22" s="18">
        <f>SUM(C18:C21)</f>
        <v>8599</v>
      </c>
      <c r="D22" s="19">
        <f>SUM(D18:D21)</f>
        <v>1</v>
      </c>
      <c r="E22" s="59"/>
      <c r="F22" s="9" t="s">
        <v>50</v>
      </c>
      <c r="G22" s="18">
        <f>SUM(G20:G21)</f>
        <v>452</v>
      </c>
      <c r="H22" s="19">
        <f>SUM(H20:H21)</f>
        <v>1</v>
      </c>
      <c r="I22" s="59"/>
      <c r="J22" s="9" t="s">
        <v>50</v>
      </c>
      <c r="K22" s="18">
        <f>SUM(K19:K21)</f>
        <v>7444</v>
      </c>
      <c r="L22" s="19">
        <f>SUM(L19:L21)</f>
        <v>1</v>
      </c>
      <c r="M22" s="60"/>
      <c r="N22" s="63"/>
      <c r="O22" s="63"/>
      <c r="P22" s="63"/>
      <c r="Q22" s="61"/>
    </row>
    <row r="23" spans="1:17" ht="32.65" customHeight="1">
      <c r="A23" s="49"/>
      <c r="B23" s="62"/>
      <c r="C23" s="63"/>
      <c r="D23" s="63"/>
      <c r="E23" s="61"/>
      <c r="F23" s="65"/>
      <c r="G23" s="65"/>
      <c r="H23" s="65"/>
      <c r="I23" s="61"/>
      <c r="J23" s="63"/>
      <c r="K23" s="63"/>
      <c r="L23" s="63"/>
      <c r="M23" s="64"/>
      <c r="N23" s="9" t="s">
        <v>891</v>
      </c>
      <c r="O23" s="9" t="s">
        <v>16</v>
      </c>
      <c r="P23" s="9" t="s">
        <v>17</v>
      </c>
      <c r="Q23" s="60"/>
    </row>
    <row r="24" spans="1:17" ht="32.65" customHeight="1">
      <c r="A24" s="12"/>
      <c r="B24" s="9" t="s">
        <v>137</v>
      </c>
      <c r="C24" s="9" t="s">
        <v>16</v>
      </c>
      <c r="D24" s="9" t="s">
        <v>17</v>
      </c>
      <c r="E24" s="60"/>
      <c r="F24" s="61"/>
      <c r="G24" s="61"/>
      <c r="H24" s="61"/>
      <c r="I24" s="64"/>
      <c r="J24" s="9" t="s">
        <v>354</v>
      </c>
      <c r="K24" s="9" t="s">
        <v>16</v>
      </c>
      <c r="L24" s="9" t="s">
        <v>17</v>
      </c>
      <c r="M24" s="59"/>
      <c r="N24" s="9" t="s">
        <v>892</v>
      </c>
      <c r="O24" s="18">
        <v>3107</v>
      </c>
      <c r="P24" s="19">
        <f>O24/O26</f>
        <v>0.49145839924074658</v>
      </c>
      <c r="Q24" s="60"/>
    </row>
    <row r="25" spans="1:17" ht="20.65" customHeight="1">
      <c r="A25" s="12"/>
      <c r="B25" s="9" t="s">
        <v>142</v>
      </c>
      <c r="C25" s="18">
        <v>4862</v>
      </c>
      <c r="D25" s="19">
        <f>C25/C27</f>
        <v>0.60904421896530125</v>
      </c>
      <c r="E25" s="60"/>
      <c r="F25" s="61"/>
      <c r="G25" s="61"/>
      <c r="H25" s="61"/>
      <c r="I25" s="64"/>
      <c r="J25" s="9" t="s">
        <v>357</v>
      </c>
      <c r="K25" s="18">
        <v>3747</v>
      </c>
      <c r="L25" s="19">
        <f>K25/K27</f>
        <v>0.52834179357021993</v>
      </c>
      <c r="M25" s="59"/>
      <c r="N25" s="9" t="s">
        <v>893</v>
      </c>
      <c r="O25" s="18">
        <v>3215</v>
      </c>
      <c r="P25" s="19">
        <f>O25/O26</f>
        <v>0.50854160075925336</v>
      </c>
      <c r="Q25" s="60"/>
    </row>
    <row r="26" spans="1:17" ht="32.65" customHeight="1">
      <c r="A26" s="12"/>
      <c r="B26" s="9" t="s">
        <v>148</v>
      </c>
      <c r="C26" s="18">
        <v>3121</v>
      </c>
      <c r="D26" s="19">
        <f>C26/C27</f>
        <v>0.39095578103469875</v>
      </c>
      <c r="E26" s="60"/>
      <c r="F26" s="61"/>
      <c r="G26" s="61"/>
      <c r="H26" s="61"/>
      <c r="I26" s="64"/>
      <c r="J26" s="9" t="s">
        <v>359</v>
      </c>
      <c r="K26" s="18">
        <v>3345</v>
      </c>
      <c r="L26" s="19">
        <f>K26/K27</f>
        <v>0.47165820642978001</v>
      </c>
      <c r="M26" s="59"/>
      <c r="N26" s="9" t="s">
        <v>50</v>
      </c>
      <c r="O26" s="18">
        <f>SUM(O24:O25)</f>
        <v>6322</v>
      </c>
      <c r="P26" s="19">
        <f>SUM(P24:P25)</f>
        <v>1</v>
      </c>
      <c r="Q26" s="60"/>
    </row>
    <row r="27" spans="1:17" ht="20.65" customHeight="1">
      <c r="A27" s="12"/>
      <c r="B27" s="9" t="s">
        <v>50</v>
      </c>
      <c r="C27" s="18">
        <f>SUM(C25:C26)</f>
        <v>7983</v>
      </c>
      <c r="D27" s="19">
        <f>SUM(D25:D26)</f>
        <v>1</v>
      </c>
      <c r="E27" s="60"/>
      <c r="F27" s="61"/>
      <c r="G27" s="61"/>
      <c r="H27" s="61"/>
      <c r="I27" s="64"/>
      <c r="J27" s="9" t="s">
        <v>50</v>
      </c>
      <c r="K27" s="18">
        <f>SUM(K25:K26)</f>
        <v>7092</v>
      </c>
      <c r="L27" s="19">
        <f>SUM(L25:L26)</f>
        <v>1</v>
      </c>
      <c r="M27" s="60"/>
      <c r="N27" s="63"/>
      <c r="O27" s="63"/>
      <c r="P27" s="63"/>
      <c r="Q27" s="61"/>
    </row>
    <row r="28" spans="1:17" ht="32.65" customHeight="1">
      <c r="A28" s="49"/>
      <c r="B28" s="62"/>
      <c r="C28" s="63"/>
      <c r="D28" s="63"/>
      <c r="E28" s="61"/>
      <c r="F28" s="61"/>
      <c r="G28" s="61"/>
      <c r="H28" s="61"/>
      <c r="I28" s="61"/>
      <c r="J28" s="65"/>
      <c r="K28" s="65"/>
      <c r="L28" s="65"/>
      <c r="M28" s="64"/>
      <c r="N28" s="9" t="s">
        <v>894</v>
      </c>
      <c r="O28" s="9" t="s">
        <v>16</v>
      </c>
      <c r="P28" s="9" t="s">
        <v>17</v>
      </c>
      <c r="Q28" s="60"/>
    </row>
    <row r="29" spans="1:17" ht="32.65" customHeight="1">
      <c r="A29" s="12"/>
      <c r="B29" s="9" t="s">
        <v>158</v>
      </c>
      <c r="C29" s="9" t="s">
        <v>16</v>
      </c>
      <c r="D29" s="9" t="s">
        <v>17</v>
      </c>
      <c r="E29" s="60"/>
      <c r="F29" s="61"/>
      <c r="G29" s="61"/>
      <c r="H29" s="61"/>
      <c r="I29" s="61"/>
      <c r="J29" s="61"/>
      <c r="K29" s="61"/>
      <c r="L29" s="61"/>
      <c r="M29" s="64"/>
      <c r="N29" s="9" t="s">
        <v>895</v>
      </c>
      <c r="O29" s="18">
        <v>3440</v>
      </c>
      <c r="P29" s="19">
        <f>O29/O31</f>
        <v>0.57718120805369133</v>
      </c>
      <c r="Q29" s="60"/>
    </row>
    <row r="30" spans="1:17" ht="20.65" customHeight="1">
      <c r="A30" s="12"/>
      <c r="B30" s="9" t="s">
        <v>163</v>
      </c>
      <c r="C30" s="18">
        <v>2167</v>
      </c>
      <c r="D30" s="19">
        <f>C30/C33</f>
        <v>0.30711451247165533</v>
      </c>
      <c r="E30" s="60"/>
      <c r="F30" s="61"/>
      <c r="G30" s="61"/>
      <c r="H30" s="61"/>
      <c r="I30" s="61"/>
      <c r="J30" s="61"/>
      <c r="K30" s="61"/>
      <c r="L30" s="61"/>
      <c r="M30" s="64"/>
      <c r="N30" s="9" t="s">
        <v>887</v>
      </c>
      <c r="O30" s="18">
        <v>2520</v>
      </c>
      <c r="P30" s="19">
        <f>O30/O31</f>
        <v>0.42281879194630873</v>
      </c>
      <c r="Q30" s="60"/>
    </row>
    <row r="31" spans="1:17" ht="20.65" customHeight="1">
      <c r="A31" s="12"/>
      <c r="B31" s="9" t="s">
        <v>169</v>
      </c>
      <c r="C31" s="18">
        <v>2788</v>
      </c>
      <c r="D31" s="19">
        <f>C31/C33</f>
        <v>0.39512471655328796</v>
      </c>
      <c r="E31" s="60"/>
      <c r="F31" s="61"/>
      <c r="G31" s="61"/>
      <c r="H31" s="61"/>
      <c r="I31" s="61"/>
      <c r="J31" s="61"/>
      <c r="K31" s="61"/>
      <c r="L31" s="61"/>
      <c r="M31" s="64"/>
      <c r="N31" s="9" t="s">
        <v>50</v>
      </c>
      <c r="O31" s="18">
        <f>SUM(O29:O30)</f>
        <v>5960</v>
      </c>
      <c r="P31" s="19">
        <f>SUM(P29:P30)</f>
        <v>1</v>
      </c>
      <c r="Q31" s="60"/>
    </row>
    <row r="32" spans="1:17" ht="32.65" customHeight="1">
      <c r="A32" s="12"/>
      <c r="B32" s="9" t="s">
        <v>176</v>
      </c>
      <c r="C32" s="18">
        <v>2101</v>
      </c>
      <c r="D32" s="19">
        <f>C32/C33</f>
        <v>0.29776077097505671</v>
      </c>
      <c r="E32" s="60"/>
      <c r="F32" s="61"/>
      <c r="G32" s="61"/>
      <c r="H32" s="61"/>
      <c r="I32" s="61"/>
      <c r="J32" s="61"/>
      <c r="K32" s="61"/>
      <c r="L32" s="61"/>
      <c r="M32" s="61"/>
      <c r="N32" s="63"/>
      <c r="O32" s="63"/>
      <c r="P32" s="63"/>
      <c r="Q32" s="61"/>
    </row>
    <row r="33" spans="1:17" ht="32.65" customHeight="1">
      <c r="A33" s="12"/>
      <c r="B33" s="9" t="s">
        <v>50</v>
      </c>
      <c r="C33" s="18">
        <f>SUM(C30:C32)</f>
        <v>7056</v>
      </c>
      <c r="D33" s="19">
        <f>SUM(D30:D32)</f>
        <v>1</v>
      </c>
      <c r="E33" s="60"/>
      <c r="F33" s="61"/>
      <c r="G33" s="61"/>
      <c r="H33" s="61"/>
      <c r="I33" s="61"/>
      <c r="J33" s="61"/>
      <c r="K33" s="61"/>
      <c r="L33" s="61"/>
      <c r="M33" s="64"/>
      <c r="N33" s="9" t="s">
        <v>896</v>
      </c>
      <c r="O33" s="9" t="s">
        <v>16</v>
      </c>
      <c r="P33" s="9" t="s">
        <v>17</v>
      </c>
      <c r="Q33" s="60"/>
    </row>
    <row r="34" spans="1:17" ht="32.65" customHeight="1">
      <c r="A34" s="49"/>
      <c r="B34" s="62"/>
      <c r="C34" s="63"/>
      <c r="D34" s="63"/>
      <c r="E34" s="61"/>
      <c r="F34" s="61"/>
      <c r="G34" s="61"/>
      <c r="H34" s="61"/>
      <c r="I34" s="61"/>
      <c r="J34" s="61"/>
      <c r="K34" s="61"/>
      <c r="L34" s="61"/>
      <c r="M34" s="64"/>
      <c r="N34" s="9" t="s">
        <v>897</v>
      </c>
      <c r="O34" s="18">
        <v>1937</v>
      </c>
      <c r="P34" s="19">
        <f>O34/O36</f>
        <v>0.27071977638015376</v>
      </c>
      <c r="Q34" s="60"/>
    </row>
    <row r="35" spans="1:17" ht="20.65" customHeight="1">
      <c r="A35" s="12"/>
      <c r="B35" s="9" t="s">
        <v>185</v>
      </c>
      <c r="C35" s="9" t="s">
        <v>16</v>
      </c>
      <c r="D35" s="9" t="s">
        <v>17</v>
      </c>
      <c r="E35" s="60"/>
      <c r="F35" s="61"/>
      <c r="G35" s="61"/>
      <c r="H35" s="61"/>
      <c r="I35" s="61"/>
      <c r="J35" s="61"/>
      <c r="K35" s="61"/>
      <c r="L35" s="61"/>
      <c r="M35" s="64"/>
      <c r="N35" s="9" t="s">
        <v>898</v>
      </c>
      <c r="O35" s="18">
        <v>5218</v>
      </c>
      <c r="P35" s="19">
        <f>O35/O36</f>
        <v>0.72928022361984624</v>
      </c>
      <c r="Q35" s="60"/>
    </row>
    <row r="36" spans="1:17" ht="20.65" customHeight="1">
      <c r="A36" s="12"/>
      <c r="B36" s="9" t="s">
        <v>192</v>
      </c>
      <c r="C36" s="18">
        <v>1318</v>
      </c>
      <c r="D36" s="19">
        <f>C36/C38</f>
        <v>0.20874247703515997</v>
      </c>
      <c r="E36" s="60"/>
      <c r="F36" s="61"/>
      <c r="G36" s="61"/>
      <c r="H36" s="61"/>
      <c r="I36" s="61"/>
      <c r="J36" s="61"/>
      <c r="K36" s="61"/>
      <c r="L36" s="61"/>
      <c r="M36" s="64"/>
      <c r="N36" s="9" t="s">
        <v>50</v>
      </c>
      <c r="O36" s="18">
        <f>SUM(O34:O35)</f>
        <v>7155</v>
      </c>
      <c r="P36" s="19">
        <f>SUM(P34:P35)</f>
        <v>1</v>
      </c>
      <c r="Q36" s="60"/>
    </row>
    <row r="37" spans="1:17" ht="20.65" customHeight="1">
      <c r="A37" s="12"/>
      <c r="B37" s="9" t="s">
        <v>199</v>
      </c>
      <c r="C37" s="18">
        <v>4996</v>
      </c>
      <c r="D37" s="19">
        <f>C37/C38</f>
        <v>0.79125752296484009</v>
      </c>
      <c r="E37" s="60"/>
      <c r="F37" s="61"/>
      <c r="G37" s="61"/>
      <c r="H37" s="61"/>
      <c r="I37" s="61"/>
      <c r="J37" s="61"/>
      <c r="K37" s="61"/>
      <c r="L37" s="61"/>
      <c r="M37" s="61"/>
      <c r="N37" s="63"/>
      <c r="O37" s="63"/>
      <c r="P37" s="63"/>
      <c r="Q37" s="61"/>
    </row>
    <row r="38" spans="1:17" ht="32.65" customHeight="1">
      <c r="A38" s="12"/>
      <c r="B38" s="9" t="s">
        <v>50</v>
      </c>
      <c r="C38" s="18">
        <f>SUM(C36:C37)</f>
        <v>6314</v>
      </c>
      <c r="D38" s="19">
        <f>SUM(D36:D37)</f>
        <v>1</v>
      </c>
      <c r="E38" s="60"/>
      <c r="F38" s="61"/>
      <c r="G38" s="61"/>
      <c r="H38" s="61"/>
      <c r="I38" s="61"/>
      <c r="J38" s="61"/>
      <c r="K38" s="61"/>
      <c r="L38" s="61"/>
      <c r="M38" s="64"/>
      <c r="N38" s="9" t="s">
        <v>899</v>
      </c>
      <c r="O38" s="9" t="s">
        <v>16</v>
      </c>
      <c r="P38" s="9" t="s">
        <v>17</v>
      </c>
      <c r="Q38" s="60"/>
    </row>
    <row r="39" spans="1:17" ht="20.65" customHeight="1">
      <c r="A39" s="49"/>
      <c r="B39" s="62"/>
      <c r="C39" s="63"/>
      <c r="D39" s="63"/>
      <c r="E39" s="61"/>
      <c r="F39" s="61"/>
      <c r="G39" s="61"/>
      <c r="H39" s="61"/>
      <c r="I39" s="61"/>
      <c r="J39" s="61"/>
      <c r="K39" s="61"/>
      <c r="L39" s="61"/>
      <c r="M39" s="64"/>
      <c r="N39" s="9" t="s">
        <v>900</v>
      </c>
      <c r="O39" s="18">
        <v>3531</v>
      </c>
      <c r="P39" s="19">
        <f>O39/O41</f>
        <v>0.54423551171393336</v>
      </c>
      <c r="Q39" s="60"/>
    </row>
    <row r="40" spans="1:17" ht="20.65" customHeight="1">
      <c r="A40" s="12"/>
      <c r="B40" s="9" t="s">
        <v>206</v>
      </c>
      <c r="C40" s="9" t="s">
        <v>16</v>
      </c>
      <c r="D40" s="9" t="s">
        <v>17</v>
      </c>
      <c r="E40" s="60"/>
      <c r="F40" s="61"/>
      <c r="G40" s="61"/>
      <c r="H40" s="61"/>
      <c r="I40" s="61"/>
      <c r="J40" s="61"/>
      <c r="K40" s="61"/>
      <c r="L40" s="61"/>
      <c r="M40" s="64"/>
      <c r="N40" s="9" t="s">
        <v>901</v>
      </c>
      <c r="O40" s="18">
        <v>2957</v>
      </c>
      <c r="P40" s="19">
        <f>O40/O41</f>
        <v>0.45576448828606658</v>
      </c>
      <c r="Q40" s="60"/>
    </row>
    <row r="41" spans="1:17" ht="32.65" customHeight="1">
      <c r="A41" s="12"/>
      <c r="B41" s="9" t="s">
        <v>213</v>
      </c>
      <c r="C41" s="18">
        <v>2321</v>
      </c>
      <c r="D41" s="19">
        <f>C41/C44</f>
        <v>0.39790845191153779</v>
      </c>
      <c r="E41" s="60"/>
      <c r="F41" s="61"/>
      <c r="G41" s="61"/>
      <c r="H41" s="61"/>
      <c r="I41" s="61"/>
      <c r="J41" s="61"/>
      <c r="K41" s="61"/>
      <c r="L41" s="61"/>
      <c r="M41" s="64"/>
      <c r="N41" s="9" t="s">
        <v>50</v>
      </c>
      <c r="O41" s="18">
        <f>SUM(O39:O40)</f>
        <v>6488</v>
      </c>
      <c r="P41" s="19">
        <f>SUM(P39:P40)</f>
        <v>1</v>
      </c>
      <c r="Q41" s="60"/>
    </row>
    <row r="42" spans="1:17" ht="20.65" customHeight="1">
      <c r="A42" s="12"/>
      <c r="B42" s="9" t="s">
        <v>220</v>
      </c>
      <c r="C42" s="18">
        <v>1268</v>
      </c>
      <c r="D42" s="19">
        <f>C42/C44</f>
        <v>0.21738385050574319</v>
      </c>
      <c r="E42" s="60"/>
      <c r="F42" s="61"/>
      <c r="G42" s="61"/>
      <c r="H42" s="61"/>
      <c r="I42" s="61"/>
      <c r="J42" s="61"/>
      <c r="K42" s="61"/>
      <c r="L42" s="61"/>
      <c r="M42" s="61"/>
      <c r="N42" s="63"/>
      <c r="O42" s="63"/>
      <c r="P42" s="63"/>
      <c r="Q42" s="61"/>
    </row>
    <row r="43" spans="1:17" ht="32.65" customHeight="1">
      <c r="A43" s="12"/>
      <c r="B43" s="9" t="s">
        <v>224</v>
      </c>
      <c r="C43" s="18">
        <v>2244</v>
      </c>
      <c r="D43" s="19">
        <f>C43/C44</f>
        <v>0.384707697582719</v>
      </c>
      <c r="E43" s="60"/>
      <c r="F43" s="61"/>
      <c r="G43" s="61"/>
      <c r="H43" s="61"/>
      <c r="I43" s="61"/>
      <c r="J43" s="61"/>
      <c r="K43" s="61"/>
      <c r="L43" s="61"/>
      <c r="M43" s="64"/>
      <c r="N43" s="9" t="s">
        <v>902</v>
      </c>
      <c r="O43" s="9" t="s">
        <v>16</v>
      </c>
      <c r="P43" s="9" t="s">
        <v>17</v>
      </c>
      <c r="Q43" s="60"/>
    </row>
    <row r="44" spans="1:17" ht="20.65" customHeight="1">
      <c r="A44" s="12"/>
      <c r="B44" s="9" t="s">
        <v>50</v>
      </c>
      <c r="C44" s="18">
        <f>SUM(C41:C43)</f>
        <v>5833</v>
      </c>
      <c r="D44" s="19">
        <f>SUM(D41:D43)</f>
        <v>1</v>
      </c>
      <c r="E44" s="60"/>
      <c r="F44" s="61"/>
      <c r="G44" s="61"/>
      <c r="H44" s="61"/>
      <c r="I44" s="61"/>
      <c r="J44" s="61"/>
      <c r="K44" s="61"/>
      <c r="L44" s="61"/>
      <c r="M44" s="64"/>
      <c r="N44" s="9" t="s">
        <v>348</v>
      </c>
      <c r="O44" s="18">
        <v>4531</v>
      </c>
      <c r="P44" s="19">
        <f>O44/O46</f>
        <v>0.67365447517097832</v>
      </c>
      <c r="Q44" s="60"/>
    </row>
    <row r="45" spans="1:17" ht="20.65" customHeight="1">
      <c r="A45" s="49"/>
      <c r="B45" s="62"/>
      <c r="C45" s="63"/>
      <c r="D45" s="63"/>
      <c r="E45" s="61"/>
      <c r="F45" s="61"/>
      <c r="G45" s="61"/>
      <c r="H45" s="61"/>
      <c r="I45" s="61"/>
      <c r="J45" s="61"/>
      <c r="K45" s="61"/>
      <c r="L45" s="61"/>
      <c r="M45" s="64"/>
      <c r="N45" s="9" t="s">
        <v>903</v>
      </c>
      <c r="O45" s="18">
        <v>2195</v>
      </c>
      <c r="P45" s="19">
        <f>O45/O46</f>
        <v>0.32634552482902168</v>
      </c>
      <c r="Q45" s="60"/>
    </row>
    <row r="46" spans="1:17" ht="20.65" customHeight="1">
      <c r="A46" s="12"/>
      <c r="B46" s="9" t="s">
        <v>232</v>
      </c>
      <c r="C46" s="9" t="s">
        <v>16</v>
      </c>
      <c r="D46" s="9" t="s">
        <v>17</v>
      </c>
      <c r="E46" s="60"/>
      <c r="F46" s="61"/>
      <c r="G46" s="61"/>
      <c r="H46" s="61"/>
      <c r="I46" s="61"/>
      <c r="J46" s="61"/>
      <c r="K46" s="61"/>
      <c r="L46" s="61"/>
      <c r="M46" s="64"/>
      <c r="N46" s="9" t="s">
        <v>50</v>
      </c>
      <c r="O46" s="18">
        <f>SUM(O44:O45)</f>
        <v>6726</v>
      </c>
      <c r="P46" s="19">
        <f>SUM(P44:P45)</f>
        <v>1</v>
      </c>
      <c r="Q46" s="60"/>
    </row>
    <row r="47" spans="1:17" ht="20.65" customHeight="1">
      <c r="A47" s="12"/>
      <c r="B47" s="9" t="s">
        <v>237</v>
      </c>
      <c r="C47" s="18">
        <v>3637</v>
      </c>
      <c r="D47" s="19">
        <f>C47/C49</f>
        <v>0.60616666666666663</v>
      </c>
      <c r="E47" s="60"/>
      <c r="F47" s="61"/>
      <c r="G47" s="61"/>
      <c r="H47" s="61"/>
      <c r="I47" s="61"/>
      <c r="J47" s="61"/>
      <c r="K47" s="61"/>
      <c r="L47" s="61"/>
      <c r="M47" s="61"/>
      <c r="N47" s="63"/>
      <c r="O47" s="63"/>
      <c r="P47" s="63"/>
      <c r="Q47" s="61"/>
    </row>
    <row r="48" spans="1:17" ht="32.65" customHeight="1">
      <c r="A48" s="12"/>
      <c r="B48" s="9" t="s">
        <v>241</v>
      </c>
      <c r="C48" s="18">
        <v>2363</v>
      </c>
      <c r="D48" s="19">
        <f>C48/C49</f>
        <v>0.39383333333333331</v>
      </c>
      <c r="E48" s="60"/>
      <c r="F48" s="61"/>
      <c r="G48" s="61"/>
      <c r="H48" s="61"/>
      <c r="I48" s="61"/>
      <c r="J48" s="61"/>
      <c r="K48" s="61"/>
      <c r="L48" s="61"/>
      <c r="M48" s="64"/>
      <c r="N48" s="9" t="s">
        <v>904</v>
      </c>
      <c r="O48" s="9" t="s">
        <v>16</v>
      </c>
      <c r="P48" s="9" t="s">
        <v>17</v>
      </c>
      <c r="Q48" s="60"/>
    </row>
    <row r="49" spans="1:17" ht="20.65" customHeight="1">
      <c r="A49" s="12"/>
      <c r="B49" s="9" t="s">
        <v>50</v>
      </c>
      <c r="C49" s="18">
        <f>SUM(C47:C48)</f>
        <v>6000</v>
      </c>
      <c r="D49" s="19">
        <f>SUM(D47:D48)</f>
        <v>1</v>
      </c>
      <c r="E49" s="60"/>
      <c r="F49" s="61"/>
      <c r="G49" s="61"/>
      <c r="H49" s="61"/>
      <c r="I49" s="61"/>
      <c r="J49" s="61"/>
      <c r="K49" s="61"/>
      <c r="L49" s="61"/>
      <c r="M49" s="64"/>
      <c r="N49" s="9" t="s">
        <v>905</v>
      </c>
      <c r="O49" s="18">
        <v>1840</v>
      </c>
      <c r="P49" s="19">
        <f>O49/O51</f>
        <v>0.29183187946074546</v>
      </c>
      <c r="Q49" s="60"/>
    </row>
    <row r="50" spans="1:17" ht="20.65" customHeight="1">
      <c r="A50" s="49"/>
      <c r="B50" s="62"/>
      <c r="C50" s="63"/>
      <c r="D50" s="63"/>
      <c r="E50" s="61"/>
      <c r="F50" s="61"/>
      <c r="G50" s="61"/>
      <c r="H50" s="61"/>
      <c r="I50" s="61"/>
      <c r="J50" s="61"/>
      <c r="K50" s="61"/>
      <c r="L50" s="61"/>
      <c r="M50" s="64"/>
      <c r="N50" s="9" t="s">
        <v>906</v>
      </c>
      <c r="O50" s="18">
        <v>4465</v>
      </c>
      <c r="P50" s="19">
        <f>O50/O51</f>
        <v>0.7081681205392546</v>
      </c>
      <c r="Q50" s="60"/>
    </row>
    <row r="51" spans="1:17" ht="32.65" customHeight="1">
      <c r="A51" s="12"/>
      <c r="B51" s="9" t="s">
        <v>250</v>
      </c>
      <c r="C51" s="9" t="s">
        <v>16</v>
      </c>
      <c r="D51" s="9" t="s">
        <v>17</v>
      </c>
      <c r="E51" s="60"/>
      <c r="F51" s="61"/>
      <c r="G51" s="61"/>
      <c r="H51" s="61"/>
      <c r="I51" s="61"/>
      <c r="J51" s="61"/>
      <c r="K51" s="61"/>
      <c r="L51" s="61"/>
      <c r="M51" s="64"/>
      <c r="N51" s="9" t="s">
        <v>50</v>
      </c>
      <c r="O51" s="18">
        <f>SUM(O49:O50)</f>
        <v>6305</v>
      </c>
      <c r="P51" s="19">
        <f>SUM(P49:P50)</f>
        <v>1</v>
      </c>
      <c r="Q51" s="60"/>
    </row>
    <row r="52" spans="1:17" ht="20.65" customHeight="1">
      <c r="A52" s="12"/>
      <c r="B52" s="9" t="s">
        <v>255</v>
      </c>
      <c r="C52" s="18">
        <v>3980</v>
      </c>
      <c r="D52" s="19">
        <f>C52/C54</f>
        <v>0.70592408655551619</v>
      </c>
      <c r="E52" s="60"/>
      <c r="F52" s="61"/>
      <c r="G52" s="61"/>
      <c r="H52" s="61"/>
      <c r="I52" s="61"/>
      <c r="J52" s="61"/>
      <c r="K52" s="61"/>
      <c r="L52" s="61"/>
      <c r="M52" s="61"/>
      <c r="N52" s="63"/>
      <c r="O52" s="63"/>
      <c r="P52" s="63"/>
      <c r="Q52" s="61"/>
    </row>
    <row r="53" spans="1:17" ht="32.65" customHeight="1">
      <c r="A53" s="12"/>
      <c r="B53" s="9" t="s">
        <v>259</v>
      </c>
      <c r="C53" s="18">
        <v>1658</v>
      </c>
      <c r="D53" s="19">
        <f>C53/C54</f>
        <v>0.29407591344448386</v>
      </c>
      <c r="E53" s="60"/>
      <c r="F53" s="61"/>
      <c r="G53" s="61"/>
      <c r="H53" s="61"/>
      <c r="I53" s="61"/>
      <c r="J53" s="61"/>
      <c r="K53" s="61"/>
      <c r="L53" s="61"/>
      <c r="M53" s="64"/>
      <c r="N53" s="9" t="s">
        <v>907</v>
      </c>
      <c r="O53" s="9" t="s">
        <v>16</v>
      </c>
      <c r="P53" s="9" t="s">
        <v>17</v>
      </c>
      <c r="Q53" s="60"/>
    </row>
    <row r="54" spans="1:17" ht="20.65" customHeight="1">
      <c r="A54" s="12"/>
      <c r="B54" s="9" t="s">
        <v>50</v>
      </c>
      <c r="C54" s="18">
        <f>SUM(C52:C53)</f>
        <v>5638</v>
      </c>
      <c r="D54" s="19">
        <f>SUM(D52:D53)</f>
        <v>1</v>
      </c>
      <c r="E54" s="60"/>
      <c r="F54" s="61"/>
      <c r="G54" s="61"/>
      <c r="H54" s="61"/>
      <c r="I54" s="61"/>
      <c r="J54" s="61"/>
      <c r="K54" s="61"/>
      <c r="L54" s="61"/>
      <c r="M54" s="64"/>
      <c r="N54" s="9" t="s">
        <v>345</v>
      </c>
      <c r="O54" s="18">
        <v>3844</v>
      </c>
      <c r="P54" s="19">
        <f>O54/O56</f>
        <v>0.58022641509433959</v>
      </c>
      <c r="Q54" s="60"/>
    </row>
    <row r="55" spans="1:17" ht="20.65" customHeight="1">
      <c r="A55" s="49"/>
      <c r="B55" s="62"/>
      <c r="C55" s="63"/>
      <c r="D55" s="63"/>
      <c r="E55" s="61"/>
      <c r="F55" s="61"/>
      <c r="G55" s="61"/>
      <c r="H55" s="61"/>
      <c r="I55" s="61"/>
      <c r="J55" s="61"/>
      <c r="K55" s="61"/>
      <c r="L55" s="61"/>
      <c r="M55" s="64"/>
      <c r="N55" s="9" t="s">
        <v>908</v>
      </c>
      <c r="O55" s="18">
        <v>2781</v>
      </c>
      <c r="P55" s="19">
        <f>O55/O56</f>
        <v>0.41977358490566036</v>
      </c>
      <c r="Q55" s="60"/>
    </row>
    <row r="56" spans="1:17" ht="32.65" customHeight="1">
      <c r="A56" s="12"/>
      <c r="B56" s="9" t="s">
        <v>266</v>
      </c>
      <c r="C56" s="9" t="s">
        <v>16</v>
      </c>
      <c r="D56" s="9" t="s">
        <v>17</v>
      </c>
      <c r="E56" s="60"/>
      <c r="F56" s="61"/>
      <c r="G56" s="61"/>
      <c r="H56" s="61"/>
      <c r="I56" s="61"/>
      <c r="J56" s="61"/>
      <c r="K56" s="61"/>
      <c r="L56" s="61"/>
      <c r="M56" s="64"/>
      <c r="N56" s="9" t="s">
        <v>50</v>
      </c>
      <c r="O56" s="18">
        <f>SUM(O54:O55)</f>
        <v>6625</v>
      </c>
      <c r="P56" s="19">
        <f>SUM(P54:P55)</f>
        <v>1</v>
      </c>
      <c r="Q56" s="60"/>
    </row>
    <row r="57" spans="1:17" ht="20.65" customHeight="1">
      <c r="A57" s="12"/>
      <c r="B57" s="9" t="s">
        <v>270</v>
      </c>
      <c r="C57" s="18">
        <v>1747</v>
      </c>
      <c r="D57" s="19">
        <f>C57/C60</f>
        <v>0.29858143907024443</v>
      </c>
      <c r="E57" s="60"/>
      <c r="F57" s="61"/>
      <c r="G57" s="61"/>
      <c r="H57" s="61"/>
      <c r="I57" s="61"/>
      <c r="J57" s="61"/>
      <c r="K57" s="61"/>
      <c r="L57" s="61"/>
      <c r="M57" s="61"/>
      <c r="N57" s="65"/>
      <c r="O57" s="65"/>
      <c r="P57" s="65"/>
      <c r="Q57" s="61"/>
    </row>
    <row r="58" spans="1:17" ht="20.65" customHeight="1">
      <c r="A58" s="12"/>
      <c r="B58" s="9" t="s">
        <v>274</v>
      </c>
      <c r="C58" s="18">
        <v>2341</v>
      </c>
      <c r="D58" s="19">
        <f>C58/C60</f>
        <v>0.40010254657323535</v>
      </c>
      <c r="E58" s="60"/>
      <c r="F58" s="61"/>
      <c r="G58" s="61"/>
      <c r="H58" s="61"/>
      <c r="I58" s="61"/>
      <c r="J58" s="61"/>
      <c r="K58" s="61"/>
      <c r="L58" s="61"/>
      <c r="M58" s="61"/>
      <c r="N58" s="61"/>
      <c r="O58" s="61"/>
      <c r="P58" s="61"/>
      <c r="Q58" s="61"/>
    </row>
    <row r="59" spans="1:17" ht="20.65" customHeight="1">
      <c r="A59" s="12"/>
      <c r="B59" s="9" t="s">
        <v>278</v>
      </c>
      <c r="C59" s="18">
        <v>1763</v>
      </c>
      <c r="D59" s="19">
        <f>C59/C60</f>
        <v>0.30131601435652028</v>
      </c>
      <c r="E59" s="60"/>
      <c r="F59" s="61"/>
      <c r="G59" s="61"/>
      <c r="H59" s="61"/>
      <c r="I59" s="61"/>
      <c r="J59" s="61"/>
      <c r="K59" s="61"/>
      <c r="L59" s="61"/>
      <c r="M59" s="61"/>
      <c r="N59" s="61"/>
      <c r="O59" s="61"/>
      <c r="P59" s="61"/>
      <c r="Q59" s="61"/>
    </row>
    <row r="60" spans="1:17" ht="20.65" customHeight="1">
      <c r="A60" s="12"/>
      <c r="B60" s="9" t="s">
        <v>50</v>
      </c>
      <c r="C60" s="18">
        <f>SUM(C57:C59)</f>
        <v>5851</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2329</v>
      </c>
      <c r="D63" s="19">
        <f>C63/C65</f>
        <v>0.4046915725456125</v>
      </c>
      <c r="E63" s="60"/>
      <c r="F63" s="61"/>
      <c r="G63" s="61"/>
      <c r="H63" s="61"/>
      <c r="I63" s="61"/>
      <c r="J63" s="61"/>
      <c r="K63" s="61"/>
      <c r="L63" s="61"/>
      <c r="M63" s="61"/>
      <c r="N63" s="61"/>
      <c r="O63" s="61"/>
      <c r="P63" s="61"/>
      <c r="Q63" s="61"/>
    </row>
    <row r="64" spans="1:17" ht="20.65" customHeight="1">
      <c r="A64" s="12"/>
      <c r="B64" s="9" t="s">
        <v>295</v>
      </c>
      <c r="C64" s="18">
        <v>3426</v>
      </c>
      <c r="D64" s="19">
        <f>C64/C65</f>
        <v>0.5953084274543875</v>
      </c>
      <c r="E64" s="60"/>
      <c r="F64" s="61"/>
      <c r="G64" s="61"/>
      <c r="H64" s="61"/>
      <c r="I64" s="61"/>
      <c r="J64" s="61"/>
      <c r="K64" s="61"/>
      <c r="L64" s="61"/>
      <c r="M64" s="61"/>
      <c r="N64" s="61"/>
      <c r="O64" s="61"/>
      <c r="P64" s="61"/>
      <c r="Q64" s="61"/>
    </row>
    <row r="65" spans="1:17" ht="20.65" customHeight="1">
      <c r="A65" s="12"/>
      <c r="B65" s="9" t="s">
        <v>50</v>
      </c>
      <c r="C65" s="18">
        <f>SUM(C63:C64)</f>
        <v>5755</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2280</v>
      </c>
      <c r="D68" s="19">
        <f>C68/C70</f>
        <v>0.34096007178106774</v>
      </c>
      <c r="E68" s="60"/>
      <c r="F68" s="61"/>
      <c r="G68" s="61"/>
      <c r="H68" s="61"/>
      <c r="I68" s="61"/>
      <c r="J68" s="61"/>
      <c r="K68" s="61"/>
      <c r="L68" s="61"/>
      <c r="M68" s="61"/>
      <c r="N68" s="61"/>
      <c r="O68" s="61"/>
      <c r="P68" s="61"/>
      <c r="Q68" s="61"/>
    </row>
    <row r="69" spans="1:17" ht="20.65" customHeight="1">
      <c r="A69" s="12"/>
      <c r="B69" s="9" t="s">
        <v>309</v>
      </c>
      <c r="C69" s="18">
        <v>4407</v>
      </c>
      <c r="D69" s="19">
        <f>C69/C70</f>
        <v>0.6590399282189322</v>
      </c>
      <c r="E69" s="60"/>
      <c r="F69" s="61"/>
      <c r="G69" s="61"/>
      <c r="H69" s="61"/>
      <c r="I69" s="61"/>
      <c r="J69" s="61"/>
      <c r="K69" s="61"/>
      <c r="L69" s="61"/>
      <c r="M69" s="61"/>
      <c r="N69" s="61"/>
      <c r="O69" s="61"/>
      <c r="P69" s="61"/>
      <c r="Q69" s="61"/>
    </row>
    <row r="70" spans="1:17" ht="20.65" customHeight="1">
      <c r="A70" s="12"/>
      <c r="B70" s="9" t="s">
        <v>50</v>
      </c>
      <c r="C70" s="18">
        <f>SUM(C68:C69)</f>
        <v>6687</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2642</v>
      </c>
      <c r="D73" s="19">
        <f>C73/C76</f>
        <v>0.39837153196622438</v>
      </c>
      <c r="E73" s="60"/>
      <c r="F73" s="61"/>
      <c r="G73" s="61"/>
      <c r="H73" s="61"/>
      <c r="I73" s="61"/>
      <c r="J73" s="61"/>
      <c r="K73" s="61"/>
      <c r="L73" s="61"/>
      <c r="M73" s="61"/>
      <c r="N73" s="61"/>
      <c r="O73" s="61"/>
      <c r="P73" s="61"/>
      <c r="Q73" s="61"/>
    </row>
    <row r="74" spans="1:17" ht="20.65" customHeight="1">
      <c r="A74" s="12"/>
      <c r="B74" s="9" t="s">
        <v>321</v>
      </c>
      <c r="C74" s="18">
        <v>1118</v>
      </c>
      <c r="D74" s="19">
        <f>C74/C76</f>
        <v>0.16857659831121832</v>
      </c>
      <c r="E74" s="60"/>
      <c r="F74" s="61"/>
      <c r="G74" s="61"/>
      <c r="H74" s="61"/>
      <c r="I74" s="61"/>
      <c r="J74" s="61"/>
      <c r="K74" s="61"/>
      <c r="L74" s="61"/>
      <c r="M74" s="61"/>
      <c r="N74" s="61"/>
      <c r="O74" s="61"/>
      <c r="P74" s="61"/>
      <c r="Q74" s="61"/>
    </row>
    <row r="75" spans="1:17" ht="20.65" customHeight="1">
      <c r="A75" s="12"/>
      <c r="B75" s="9" t="s">
        <v>323</v>
      </c>
      <c r="C75" s="18">
        <v>2872</v>
      </c>
      <c r="D75" s="19">
        <f>C75/C76</f>
        <v>0.43305186972255733</v>
      </c>
      <c r="E75" s="60"/>
      <c r="F75" s="61"/>
      <c r="G75" s="61"/>
      <c r="H75" s="61"/>
      <c r="I75" s="61"/>
      <c r="J75" s="61"/>
      <c r="K75" s="61"/>
      <c r="L75" s="61"/>
      <c r="M75" s="61"/>
      <c r="N75" s="61"/>
      <c r="O75" s="61"/>
      <c r="P75" s="61"/>
      <c r="Q75" s="61"/>
    </row>
    <row r="76" spans="1:17" ht="20.65" customHeight="1">
      <c r="A76" s="12"/>
      <c r="B76" s="9" t="s">
        <v>50</v>
      </c>
      <c r="C76" s="18">
        <f>SUM(C73:C75)</f>
        <v>6632</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2401</v>
      </c>
      <c r="D79" s="19">
        <f>C79/C82</f>
        <v>0.35076698319941563</v>
      </c>
      <c r="E79" s="60"/>
      <c r="F79" s="61"/>
      <c r="G79" s="61"/>
      <c r="H79" s="61"/>
      <c r="I79" s="61"/>
      <c r="J79" s="61"/>
      <c r="K79" s="61"/>
      <c r="L79" s="61"/>
      <c r="M79" s="61"/>
      <c r="N79" s="61"/>
      <c r="O79" s="61"/>
      <c r="P79" s="61"/>
      <c r="Q79" s="61"/>
    </row>
    <row r="80" spans="1:17" ht="20.65" customHeight="1">
      <c r="A80" s="12"/>
      <c r="B80" s="9" t="s">
        <v>332</v>
      </c>
      <c r="C80" s="18">
        <v>662</v>
      </c>
      <c r="D80" s="19">
        <f>C80/C82</f>
        <v>9.6712929145361573E-2</v>
      </c>
      <c r="E80" s="60"/>
      <c r="F80" s="61"/>
      <c r="G80" s="61"/>
      <c r="H80" s="61"/>
      <c r="I80" s="61"/>
      <c r="J80" s="61"/>
      <c r="K80" s="61"/>
      <c r="L80" s="61"/>
      <c r="M80" s="61"/>
      <c r="N80" s="61"/>
      <c r="O80" s="61"/>
      <c r="P80" s="61"/>
      <c r="Q80" s="61"/>
    </row>
    <row r="81" spans="1:17" ht="20.65" customHeight="1">
      <c r="A81" s="12"/>
      <c r="B81" s="9" t="s">
        <v>333</v>
      </c>
      <c r="C81" s="18">
        <v>3782</v>
      </c>
      <c r="D81" s="19">
        <f>C81/C82</f>
        <v>0.55252008765522276</v>
      </c>
      <c r="E81" s="60"/>
      <c r="F81" s="61"/>
      <c r="G81" s="61"/>
      <c r="H81" s="61"/>
      <c r="I81" s="61"/>
      <c r="J81" s="61"/>
      <c r="K81" s="61"/>
      <c r="L81" s="61"/>
      <c r="M81" s="61"/>
      <c r="N81" s="61"/>
      <c r="O81" s="61"/>
      <c r="P81" s="61"/>
      <c r="Q81" s="61"/>
    </row>
    <row r="82" spans="1:17" ht="20.65" customHeight="1">
      <c r="A82" s="12"/>
      <c r="B82" s="9" t="s">
        <v>50</v>
      </c>
      <c r="C82" s="18">
        <f>SUM(C79:C81)</f>
        <v>6845</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869</v>
      </c>
      <c r="D85" s="19">
        <f>C85/C89</f>
        <v>0.14178495676293032</v>
      </c>
      <c r="E85" s="60"/>
      <c r="F85" s="61"/>
      <c r="G85" s="61"/>
      <c r="H85" s="61"/>
      <c r="I85" s="61"/>
      <c r="J85" s="61"/>
      <c r="K85" s="61"/>
      <c r="L85" s="61"/>
      <c r="M85" s="61"/>
      <c r="N85" s="61"/>
      <c r="O85" s="61"/>
      <c r="P85" s="61"/>
      <c r="Q85" s="61"/>
    </row>
    <row r="86" spans="1:17" ht="20.65" customHeight="1">
      <c r="A86" s="12"/>
      <c r="B86" s="9" t="s">
        <v>342</v>
      </c>
      <c r="C86" s="18">
        <v>1614</v>
      </c>
      <c r="D86" s="19">
        <f>C86/C89</f>
        <v>0.26333822809593732</v>
      </c>
      <c r="E86" s="60"/>
      <c r="F86" s="61"/>
      <c r="G86" s="61"/>
      <c r="H86" s="61"/>
      <c r="I86" s="61"/>
      <c r="J86" s="61"/>
      <c r="K86" s="61"/>
      <c r="L86" s="61"/>
      <c r="M86" s="61"/>
      <c r="N86" s="61"/>
      <c r="O86" s="61"/>
      <c r="P86" s="61"/>
      <c r="Q86" s="61"/>
    </row>
    <row r="87" spans="1:17" ht="20.65" customHeight="1">
      <c r="A87" s="12"/>
      <c r="B87" s="9" t="s">
        <v>344</v>
      </c>
      <c r="C87" s="18">
        <v>1886</v>
      </c>
      <c r="D87" s="19">
        <f>C87/C89</f>
        <v>0.30771740903899492</v>
      </c>
      <c r="E87" s="60"/>
      <c r="F87" s="61"/>
      <c r="G87" s="61"/>
      <c r="H87" s="61"/>
      <c r="I87" s="61"/>
      <c r="J87" s="61"/>
      <c r="K87" s="61"/>
      <c r="L87" s="61"/>
      <c r="M87" s="61"/>
      <c r="N87" s="61"/>
      <c r="O87" s="61"/>
      <c r="P87" s="61"/>
      <c r="Q87" s="61"/>
    </row>
    <row r="88" spans="1:17" ht="20.65" customHeight="1">
      <c r="A88" s="12"/>
      <c r="B88" s="9" t="s">
        <v>346</v>
      </c>
      <c r="C88" s="18">
        <v>1760</v>
      </c>
      <c r="D88" s="19">
        <f>C88/C89</f>
        <v>0.28715940610213736</v>
      </c>
      <c r="E88" s="60"/>
      <c r="F88" s="61"/>
      <c r="G88" s="61"/>
      <c r="H88" s="61"/>
      <c r="I88" s="61"/>
      <c r="J88" s="61"/>
      <c r="K88" s="61"/>
      <c r="L88" s="61"/>
      <c r="M88" s="61"/>
      <c r="N88" s="61"/>
      <c r="O88" s="61"/>
      <c r="P88" s="61"/>
      <c r="Q88" s="61"/>
    </row>
    <row r="89" spans="1:17" ht="20.65" customHeight="1">
      <c r="A89" s="12"/>
      <c r="B89" s="9" t="s">
        <v>50</v>
      </c>
      <c r="C89" s="18">
        <f>SUM(C85:C88)</f>
        <v>6129</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3229</v>
      </c>
      <c r="D92" s="19">
        <f>C92/C94</f>
        <v>0.49600614439324114</v>
      </c>
      <c r="E92" s="60"/>
      <c r="F92" s="61"/>
      <c r="G92" s="61"/>
      <c r="H92" s="61"/>
      <c r="I92" s="61"/>
      <c r="J92" s="61"/>
      <c r="K92" s="61"/>
      <c r="L92" s="61"/>
      <c r="M92" s="61"/>
      <c r="N92" s="61"/>
      <c r="O92" s="61"/>
      <c r="P92" s="61"/>
      <c r="Q92" s="61"/>
    </row>
    <row r="93" spans="1:17" ht="20.65" customHeight="1">
      <c r="A93" s="12"/>
      <c r="B93" s="9" t="s">
        <v>355</v>
      </c>
      <c r="C93" s="18">
        <v>3281</v>
      </c>
      <c r="D93" s="19">
        <f>C93/C94</f>
        <v>0.5039938556067588</v>
      </c>
      <c r="E93" s="60"/>
      <c r="F93" s="61"/>
      <c r="G93" s="61"/>
      <c r="H93" s="61"/>
      <c r="I93" s="61"/>
      <c r="J93" s="61"/>
      <c r="K93" s="61"/>
      <c r="L93" s="61"/>
      <c r="M93" s="61"/>
      <c r="N93" s="61"/>
      <c r="O93" s="61"/>
      <c r="P93" s="61"/>
      <c r="Q93" s="61"/>
    </row>
    <row r="94" spans="1:17" ht="20.65" customHeight="1">
      <c r="A94" s="12"/>
      <c r="B94" s="9" t="s">
        <v>50</v>
      </c>
      <c r="C94" s="18">
        <f>SUM(C92:C93)</f>
        <v>6510</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3655</v>
      </c>
      <c r="D97" s="19">
        <f>C97/C99</f>
        <v>0.64473452107955542</v>
      </c>
      <c r="E97" s="60"/>
      <c r="F97" s="61"/>
      <c r="G97" s="61"/>
      <c r="H97" s="61"/>
      <c r="I97" s="61"/>
      <c r="J97" s="61"/>
      <c r="K97" s="61"/>
      <c r="L97" s="61"/>
      <c r="M97" s="61"/>
      <c r="N97" s="61"/>
      <c r="O97" s="61"/>
      <c r="P97" s="61"/>
      <c r="Q97" s="61"/>
    </row>
    <row r="98" spans="1:17" ht="20.65" customHeight="1">
      <c r="A98" s="12"/>
      <c r="B98" s="9" t="s">
        <v>364</v>
      </c>
      <c r="C98" s="18">
        <v>2014</v>
      </c>
      <c r="D98" s="19">
        <f>C98/C99</f>
        <v>0.35526547892044452</v>
      </c>
      <c r="E98" s="60"/>
      <c r="F98" s="61"/>
      <c r="G98" s="61"/>
      <c r="H98" s="61"/>
      <c r="I98" s="61"/>
      <c r="J98" s="61"/>
      <c r="K98" s="61"/>
      <c r="L98" s="61"/>
      <c r="M98" s="61"/>
      <c r="N98" s="61"/>
      <c r="O98" s="61"/>
      <c r="P98" s="61"/>
      <c r="Q98" s="61"/>
    </row>
    <row r="99" spans="1:17" ht="20.65" customHeight="1">
      <c r="A99" s="12"/>
      <c r="B99" s="9" t="s">
        <v>50</v>
      </c>
      <c r="C99" s="18">
        <f>SUM(C97:C98)</f>
        <v>5669</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2"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1923</v>
      </c>
      <c r="D4" s="19">
        <f>C4/C9</f>
        <v>0.42933690555927662</v>
      </c>
      <c r="E4" s="59"/>
      <c r="F4" s="9" t="s">
        <v>82</v>
      </c>
      <c r="G4" s="18">
        <v>3368</v>
      </c>
      <c r="H4" s="19">
        <f>G4/G6</f>
        <v>0.82812884189820501</v>
      </c>
      <c r="I4" s="59"/>
      <c r="J4" s="9" t="s">
        <v>910</v>
      </c>
      <c r="K4" s="18">
        <v>2629</v>
      </c>
      <c r="L4" s="19">
        <f>K4/K6</f>
        <v>0.59790766431657949</v>
      </c>
      <c r="M4" s="60"/>
    </row>
    <row r="5" spans="1:13" ht="20.65" customHeight="1">
      <c r="A5" s="12"/>
      <c r="B5" s="9" t="s">
        <v>37</v>
      </c>
      <c r="C5" s="18">
        <v>429</v>
      </c>
      <c r="D5" s="19">
        <f>C5/C9</f>
        <v>9.5780308104487608E-2</v>
      </c>
      <c r="E5" s="59"/>
      <c r="F5" s="9" t="s">
        <v>86</v>
      </c>
      <c r="G5" s="18">
        <v>699</v>
      </c>
      <c r="H5" s="19">
        <f>G5/G6</f>
        <v>0.17187115810179493</v>
      </c>
      <c r="I5" s="59"/>
      <c r="J5" s="9" t="s">
        <v>911</v>
      </c>
      <c r="K5" s="18">
        <v>1768</v>
      </c>
      <c r="L5" s="19">
        <f>K5/K6</f>
        <v>0.40209233568342051</v>
      </c>
      <c r="M5" s="60"/>
    </row>
    <row r="6" spans="1:13" ht="20.65" customHeight="1">
      <c r="A6" s="12"/>
      <c r="B6" s="9" t="s">
        <v>47</v>
      </c>
      <c r="C6" s="18">
        <v>30</v>
      </c>
      <c r="D6" s="19">
        <f>C6/C9</f>
        <v>6.6979236436704621E-3</v>
      </c>
      <c r="E6" s="59"/>
      <c r="F6" s="9" t="s">
        <v>50</v>
      </c>
      <c r="G6" s="18">
        <f>SUM(G4:G5)</f>
        <v>4067</v>
      </c>
      <c r="H6" s="19">
        <f>SUM(H4:H5)</f>
        <v>1</v>
      </c>
      <c r="I6" s="59"/>
      <c r="J6" s="9" t="s">
        <v>50</v>
      </c>
      <c r="K6" s="18">
        <f>SUM(K4:K5)</f>
        <v>4397</v>
      </c>
      <c r="L6" s="19">
        <f>SUM(L4:L5)</f>
        <v>1</v>
      </c>
      <c r="M6" s="60"/>
    </row>
    <row r="7" spans="1:13" ht="20.65" customHeight="1">
      <c r="A7" s="12"/>
      <c r="B7" s="9" t="s">
        <v>52</v>
      </c>
      <c r="C7" s="18">
        <v>2088</v>
      </c>
      <c r="D7" s="19">
        <f>C7/C9</f>
        <v>0.46617548559946415</v>
      </c>
      <c r="E7" s="60"/>
      <c r="F7" s="63"/>
      <c r="G7" s="63"/>
      <c r="H7" s="63"/>
      <c r="I7" s="61"/>
      <c r="J7" s="63"/>
      <c r="K7" s="63"/>
      <c r="L7" s="63"/>
      <c r="M7" s="61"/>
    </row>
    <row r="8" spans="1:13" ht="32.65" customHeight="1">
      <c r="A8" s="12"/>
      <c r="B8" s="9" t="s">
        <v>55</v>
      </c>
      <c r="C8" s="18">
        <v>9</v>
      </c>
      <c r="D8" s="19">
        <f>C8/C9</f>
        <v>2.0093770931011385E-3</v>
      </c>
      <c r="E8" s="59"/>
      <c r="F8" s="9" t="s">
        <v>57</v>
      </c>
      <c r="G8" s="9" t="s">
        <v>16</v>
      </c>
      <c r="H8" s="9" t="s">
        <v>17</v>
      </c>
      <c r="I8" s="59"/>
      <c r="J8" s="9" t="s">
        <v>539</v>
      </c>
      <c r="K8" s="9" t="s">
        <v>16</v>
      </c>
      <c r="L8" s="9" t="s">
        <v>17</v>
      </c>
      <c r="M8" s="60"/>
    </row>
    <row r="9" spans="1:13" ht="20.65" customHeight="1">
      <c r="A9" s="12"/>
      <c r="B9" s="9" t="s">
        <v>50</v>
      </c>
      <c r="C9" s="18">
        <f>SUM(C4:C8)</f>
        <v>4479</v>
      </c>
      <c r="D9" s="19">
        <f>SUM(D4:D8)</f>
        <v>1</v>
      </c>
      <c r="E9" s="59"/>
      <c r="F9" s="9" t="s">
        <v>62</v>
      </c>
      <c r="G9" s="18">
        <v>2259</v>
      </c>
      <c r="H9" s="19">
        <f>G9/G11</f>
        <v>0.58341942148760328</v>
      </c>
      <c r="I9" s="59"/>
      <c r="J9" s="9" t="s">
        <v>912</v>
      </c>
      <c r="K9" s="43">
        <v>349</v>
      </c>
      <c r="L9" s="19">
        <f>K9/K11</f>
        <v>0.40581395348837207</v>
      </c>
      <c r="M9" s="60"/>
    </row>
    <row r="10" spans="1:13" ht="20.65" customHeight="1">
      <c r="A10" s="49"/>
      <c r="B10" s="62"/>
      <c r="C10" s="63"/>
      <c r="D10" s="63"/>
      <c r="E10" s="64"/>
      <c r="F10" s="9" t="s">
        <v>69</v>
      </c>
      <c r="G10" s="18">
        <v>1613</v>
      </c>
      <c r="H10" s="19">
        <f>G10/G11</f>
        <v>0.41658057851239672</v>
      </c>
      <c r="I10" s="59"/>
      <c r="J10" s="9" t="s">
        <v>913</v>
      </c>
      <c r="K10" s="43">
        <v>511</v>
      </c>
      <c r="L10" s="19">
        <f>K10/K11</f>
        <v>0.59418604651162787</v>
      </c>
      <c r="M10" s="60"/>
    </row>
    <row r="11" spans="1:13" ht="20.65" customHeight="1">
      <c r="A11" s="12"/>
      <c r="B11" s="9" t="s">
        <v>75</v>
      </c>
      <c r="C11" s="9" t="s">
        <v>16</v>
      </c>
      <c r="D11" s="9" t="s">
        <v>17</v>
      </c>
      <c r="E11" s="59"/>
      <c r="F11" s="9" t="s">
        <v>50</v>
      </c>
      <c r="G11" s="18">
        <f>SUM(G9:G10)</f>
        <v>3872</v>
      </c>
      <c r="H11" s="19">
        <f>SUM(H9:H10)</f>
        <v>1</v>
      </c>
      <c r="I11" s="59"/>
      <c r="J11" s="9" t="s">
        <v>50</v>
      </c>
      <c r="K11" s="18">
        <f>SUM(K9:K10)</f>
        <v>860</v>
      </c>
      <c r="L11" s="19">
        <f>SUM(L9:L10)</f>
        <v>1</v>
      </c>
      <c r="M11" s="60"/>
    </row>
    <row r="12" spans="1:13" ht="20.65" customHeight="1">
      <c r="A12" s="12"/>
      <c r="B12" s="9" t="s">
        <v>81</v>
      </c>
      <c r="C12" s="18">
        <v>1849</v>
      </c>
      <c r="D12" s="19">
        <f>C12/C15</f>
        <v>0.45789995047052995</v>
      </c>
      <c r="E12" s="60"/>
      <c r="F12" s="63"/>
      <c r="G12" s="63"/>
      <c r="H12" s="63"/>
      <c r="I12" s="61"/>
      <c r="J12" s="63"/>
      <c r="K12" s="63"/>
      <c r="L12" s="63"/>
      <c r="M12" s="61"/>
    </row>
    <row r="13" spans="1:13" ht="32.65" customHeight="1">
      <c r="A13" s="12"/>
      <c r="B13" s="9" t="s">
        <v>85</v>
      </c>
      <c r="C13" s="18">
        <v>1690</v>
      </c>
      <c r="D13" s="19">
        <f>C13/C15</f>
        <v>0.41852402179296683</v>
      </c>
      <c r="E13" s="59"/>
      <c r="F13" s="9" t="s">
        <v>87</v>
      </c>
      <c r="G13" s="9" t="s">
        <v>16</v>
      </c>
      <c r="H13" s="9" t="s">
        <v>17</v>
      </c>
      <c r="I13" s="59"/>
      <c r="J13" s="9" t="s">
        <v>567</v>
      </c>
      <c r="K13" s="9" t="s">
        <v>16</v>
      </c>
      <c r="L13" s="9" t="s">
        <v>17</v>
      </c>
      <c r="M13" s="60"/>
    </row>
    <row r="14" spans="1:13" ht="20.65" customHeight="1">
      <c r="A14" s="12"/>
      <c r="B14" s="9" t="s">
        <v>90</v>
      </c>
      <c r="C14" s="18">
        <v>499</v>
      </c>
      <c r="D14" s="19">
        <f>C14/C15</f>
        <v>0.12357602773650322</v>
      </c>
      <c r="E14" s="59"/>
      <c r="F14" s="9" t="s">
        <v>91</v>
      </c>
      <c r="G14" s="43">
        <v>39</v>
      </c>
      <c r="H14" s="19">
        <f>G14/G17</f>
        <v>0.26712328767123289</v>
      </c>
      <c r="I14" s="59"/>
      <c r="J14" s="9" t="s">
        <v>914</v>
      </c>
      <c r="K14" s="18">
        <v>251</v>
      </c>
      <c r="L14" s="19">
        <f>K14/K18</f>
        <v>0.23392357875116496</v>
      </c>
      <c r="M14" s="60"/>
    </row>
    <row r="15" spans="1:13" ht="20.65" customHeight="1">
      <c r="A15" s="12"/>
      <c r="B15" s="9" t="s">
        <v>50</v>
      </c>
      <c r="C15" s="18">
        <f>SUM(C12:C14)</f>
        <v>4038</v>
      </c>
      <c r="D15" s="19">
        <f>SUM(D12:D14)</f>
        <v>1</v>
      </c>
      <c r="E15" s="59"/>
      <c r="F15" s="9" t="s">
        <v>96</v>
      </c>
      <c r="G15" s="43">
        <v>29</v>
      </c>
      <c r="H15" s="19">
        <f>G15/G17</f>
        <v>0.19863013698630136</v>
      </c>
      <c r="I15" s="59"/>
      <c r="J15" s="9" t="s">
        <v>915</v>
      </c>
      <c r="K15" s="18">
        <v>92</v>
      </c>
      <c r="L15" s="19">
        <f>K15/K18</f>
        <v>8.5740913327120222E-2</v>
      </c>
      <c r="M15" s="60"/>
    </row>
    <row r="16" spans="1:13" ht="20.65" customHeight="1">
      <c r="A16" s="49"/>
      <c r="B16" s="62"/>
      <c r="C16" s="63"/>
      <c r="D16" s="63"/>
      <c r="E16" s="64"/>
      <c r="F16" s="9" t="s">
        <v>103</v>
      </c>
      <c r="G16" s="43">
        <v>78</v>
      </c>
      <c r="H16" s="19">
        <f>G16/G17</f>
        <v>0.53424657534246578</v>
      </c>
      <c r="I16" s="59"/>
      <c r="J16" s="9" t="s">
        <v>916</v>
      </c>
      <c r="K16" s="18">
        <v>228</v>
      </c>
      <c r="L16" s="19">
        <f>K16/K18</f>
        <v>0.21248835041938491</v>
      </c>
      <c r="M16" s="60"/>
    </row>
    <row r="17" spans="1:13" ht="20.65" customHeight="1">
      <c r="A17" s="12"/>
      <c r="B17" s="9" t="s">
        <v>108</v>
      </c>
      <c r="C17" s="9" t="s">
        <v>16</v>
      </c>
      <c r="D17" s="9" t="s">
        <v>17</v>
      </c>
      <c r="E17" s="59"/>
      <c r="F17" s="9" t="s">
        <v>50</v>
      </c>
      <c r="G17" s="18">
        <f>SUM(G14:G16)</f>
        <v>146</v>
      </c>
      <c r="H17" s="19">
        <f>SUM(H14:H16)</f>
        <v>1</v>
      </c>
      <c r="I17" s="59"/>
      <c r="J17" s="9" t="s">
        <v>917</v>
      </c>
      <c r="K17" s="18">
        <v>502</v>
      </c>
      <c r="L17" s="19">
        <f>K17/K18</f>
        <v>0.46784715750232991</v>
      </c>
      <c r="M17" s="60"/>
    </row>
    <row r="18" spans="1:13" ht="20.65" customHeight="1">
      <c r="A18" s="12"/>
      <c r="B18" s="9" t="s">
        <v>111</v>
      </c>
      <c r="C18" s="18">
        <v>874</v>
      </c>
      <c r="D18" s="19">
        <f>C18/C22</f>
        <v>0.22473643610182567</v>
      </c>
      <c r="E18" s="60"/>
      <c r="F18" s="63"/>
      <c r="G18" s="63"/>
      <c r="H18" s="63"/>
      <c r="I18" s="64"/>
      <c r="J18" s="9" t="s">
        <v>50</v>
      </c>
      <c r="K18" s="18">
        <f>SUM(K14:K17)</f>
        <v>1073</v>
      </c>
      <c r="L18" s="19">
        <f>SUM(L14:L17)</f>
        <v>1</v>
      </c>
      <c r="M18" s="60"/>
    </row>
    <row r="19" spans="1:13" ht="20.65" customHeight="1">
      <c r="A19" s="12"/>
      <c r="B19" s="9" t="s">
        <v>114</v>
      </c>
      <c r="C19" s="18">
        <v>858</v>
      </c>
      <c r="D19" s="19">
        <f>C19/C22</f>
        <v>0.22062226793520184</v>
      </c>
      <c r="E19" s="59"/>
      <c r="F19" s="9" t="s">
        <v>21</v>
      </c>
      <c r="G19" s="9" t="s">
        <v>16</v>
      </c>
      <c r="H19" s="9" t="s">
        <v>17</v>
      </c>
      <c r="I19" s="60"/>
      <c r="J19" s="63"/>
      <c r="K19" s="63"/>
      <c r="L19" s="63"/>
      <c r="M19" s="61"/>
    </row>
    <row r="20" spans="1:13" ht="32.65" customHeight="1">
      <c r="A20" s="12"/>
      <c r="B20" s="9" t="s">
        <v>120</v>
      </c>
      <c r="C20" s="18">
        <v>1217</v>
      </c>
      <c r="D20" s="19">
        <f>C20/C22</f>
        <v>0.3129339161738236</v>
      </c>
      <c r="E20" s="59"/>
      <c r="F20" s="9" t="s">
        <v>31</v>
      </c>
      <c r="G20" s="18">
        <v>33</v>
      </c>
      <c r="H20" s="19">
        <f>G20/G22</f>
        <v>0.22916666666666666</v>
      </c>
      <c r="I20" s="59"/>
      <c r="J20" s="9" t="s">
        <v>570</v>
      </c>
      <c r="K20" s="9" t="s">
        <v>16</v>
      </c>
      <c r="L20" s="9" t="s">
        <v>17</v>
      </c>
      <c r="M20" s="60"/>
    </row>
    <row r="21" spans="1:13" ht="20.65" customHeight="1">
      <c r="A21" s="12"/>
      <c r="B21" s="9" t="s">
        <v>127</v>
      </c>
      <c r="C21" s="18">
        <v>940</v>
      </c>
      <c r="D21" s="19">
        <f>C21/C22</f>
        <v>0.24170737978914889</v>
      </c>
      <c r="E21" s="59"/>
      <c r="F21" s="9" t="s">
        <v>41</v>
      </c>
      <c r="G21" s="18">
        <v>111</v>
      </c>
      <c r="H21" s="19">
        <f>G21/G22</f>
        <v>0.77083333333333337</v>
      </c>
      <c r="I21" s="59"/>
      <c r="J21" s="9" t="s">
        <v>918</v>
      </c>
      <c r="K21" s="43">
        <v>608</v>
      </c>
      <c r="L21" s="19">
        <f>K21/K23</f>
        <v>0.54285714285714282</v>
      </c>
      <c r="M21" s="60"/>
    </row>
    <row r="22" spans="1:13" ht="32.65" customHeight="1">
      <c r="A22" s="12"/>
      <c r="B22" s="9" t="s">
        <v>50</v>
      </c>
      <c r="C22" s="18">
        <f>SUM(C18:C21)</f>
        <v>3889</v>
      </c>
      <c r="D22" s="19">
        <f>SUM(D18:D21)</f>
        <v>1</v>
      </c>
      <c r="E22" s="59"/>
      <c r="F22" s="9" t="s">
        <v>50</v>
      </c>
      <c r="G22" s="18">
        <f>SUM(G20:G21)</f>
        <v>144</v>
      </c>
      <c r="H22" s="19">
        <f>SUM(H20:H21)</f>
        <v>1</v>
      </c>
      <c r="I22" s="59"/>
      <c r="J22" s="9" t="s">
        <v>919</v>
      </c>
      <c r="K22" s="43">
        <v>512</v>
      </c>
      <c r="L22" s="19">
        <f>K22/K23</f>
        <v>0.45714285714285713</v>
      </c>
      <c r="M22" s="60"/>
    </row>
    <row r="23" spans="1:13" ht="20.65" customHeight="1">
      <c r="A23" s="49"/>
      <c r="B23" s="62"/>
      <c r="C23" s="63"/>
      <c r="D23" s="63"/>
      <c r="E23" s="61"/>
      <c r="F23" s="65"/>
      <c r="G23" s="65"/>
      <c r="H23" s="65"/>
      <c r="I23" s="64"/>
      <c r="J23" s="9" t="s">
        <v>50</v>
      </c>
      <c r="K23" s="18">
        <f>SUM(K21:K22)</f>
        <v>1120</v>
      </c>
      <c r="L23" s="19">
        <f>SUM(L21:L22)</f>
        <v>1</v>
      </c>
      <c r="M23" s="60"/>
    </row>
    <row r="24" spans="1:13" ht="20.65" customHeight="1">
      <c r="A24" s="12"/>
      <c r="B24" s="9" t="s">
        <v>137</v>
      </c>
      <c r="C24" s="9" t="s">
        <v>16</v>
      </c>
      <c r="D24" s="9" t="s">
        <v>17</v>
      </c>
      <c r="E24" s="60"/>
      <c r="F24" s="61"/>
      <c r="G24" s="61"/>
      <c r="H24" s="61"/>
      <c r="I24" s="61"/>
      <c r="J24" s="65"/>
      <c r="K24" s="65"/>
      <c r="L24" s="65"/>
      <c r="M24" s="61"/>
    </row>
    <row r="25" spans="1:13" ht="20.65" customHeight="1">
      <c r="A25" s="12"/>
      <c r="B25" s="9" t="s">
        <v>142</v>
      </c>
      <c r="C25" s="18">
        <v>2269</v>
      </c>
      <c r="D25" s="19">
        <f>C25/C27</f>
        <v>0.61390692640692646</v>
      </c>
      <c r="E25" s="60"/>
      <c r="F25" s="61"/>
      <c r="G25" s="61"/>
      <c r="H25" s="61"/>
      <c r="I25" s="61"/>
      <c r="J25" s="61"/>
      <c r="K25" s="61"/>
      <c r="L25" s="61"/>
      <c r="M25" s="61"/>
    </row>
    <row r="26" spans="1:13" ht="20.65" customHeight="1">
      <c r="A26" s="12"/>
      <c r="B26" s="9" t="s">
        <v>148</v>
      </c>
      <c r="C26" s="18">
        <v>1427</v>
      </c>
      <c r="D26" s="19">
        <f>C26/C27</f>
        <v>0.3860930735930736</v>
      </c>
      <c r="E26" s="60"/>
      <c r="F26" s="61"/>
      <c r="G26" s="61"/>
      <c r="H26" s="61"/>
      <c r="I26" s="61"/>
      <c r="J26" s="61"/>
      <c r="K26" s="61"/>
      <c r="L26" s="61"/>
      <c r="M26" s="61"/>
    </row>
    <row r="27" spans="1:13" ht="20.65" customHeight="1">
      <c r="A27" s="12"/>
      <c r="B27" s="9" t="s">
        <v>50</v>
      </c>
      <c r="C27" s="18">
        <f>SUM(C25:C26)</f>
        <v>3696</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817</v>
      </c>
      <c r="D30" s="19">
        <f>C30/C33</f>
        <v>0.2476508032737193</v>
      </c>
      <c r="E30" s="60"/>
      <c r="F30" s="61"/>
      <c r="G30" s="61"/>
      <c r="H30" s="61"/>
      <c r="I30" s="61"/>
      <c r="J30" s="61"/>
      <c r="K30" s="61"/>
      <c r="L30" s="61"/>
      <c r="M30" s="61"/>
    </row>
    <row r="31" spans="1:13" ht="20.65" customHeight="1">
      <c r="A31" s="12"/>
      <c r="B31" s="9" t="s">
        <v>169</v>
      </c>
      <c r="C31" s="18">
        <v>1528</v>
      </c>
      <c r="D31" s="19">
        <f>C31/C33</f>
        <v>0.46317065777508337</v>
      </c>
      <c r="E31" s="60"/>
      <c r="F31" s="61"/>
      <c r="G31" s="61"/>
      <c r="H31" s="61"/>
      <c r="I31" s="61"/>
      <c r="J31" s="61"/>
      <c r="K31" s="61"/>
      <c r="L31" s="61"/>
      <c r="M31" s="61"/>
    </row>
    <row r="32" spans="1:13" ht="32.65" customHeight="1">
      <c r="A32" s="12"/>
      <c r="B32" s="9" t="s">
        <v>176</v>
      </c>
      <c r="C32" s="18">
        <v>954</v>
      </c>
      <c r="D32" s="19">
        <f>C32/C33</f>
        <v>0.28917853895119733</v>
      </c>
      <c r="E32" s="60"/>
      <c r="F32" s="61"/>
      <c r="G32" s="61"/>
      <c r="H32" s="61"/>
      <c r="I32" s="61"/>
      <c r="J32" s="61"/>
      <c r="K32" s="61"/>
      <c r="L32" s="61"/>
      <c r="M32" s="61"/>
    </row>
    <row r="33" spans="1:13" ht="20.65" customHeight="1">
      <c r="A33" s="12"/>
      <c r="B33" s="9" t="s">
        <v>50</v>
      </c>
      <c r="C33" s="18">
        <f>SUM(C30:C32)</f>
        <v>3299</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744</v>
      </c>
      <c r="D36" s="19">
        <f>C36/C38</f>
        <v>0.25505656496400414</v>
      </c>
      <c r="E36" s="60"/>
      <c r="F36" s="61"/>
      <c r="G36" s="61"/>
      <c r="H36" s="61"/>
      <c r="I36" s="61"/>
      <c r="J36" s="61"/>
      <c r="K36" s="61"/>
      <c r="L36" s="61"/>
      <c r="M36" s="61"/>
    </row>
    <row r="37" spans="1:13" ht="20.65" customHeight="1">
      <c r="A37" s="12"/>
      <c r="B37" s="9" t="s">
        <v>199</v>
      </c>
      <c r="C37" s="18">
        <v>2173</v>
      </c>
      <c r="D37" s="19">
        <f>C37/C38</f>
        <v>0.74494343503599592</v>
      </c>
      <c r="E37" s="60"/>
      <c r="F37" s="61"/>
      <c r="G37" s="61"/>
      <c r="H37" s="61"/>
      <c r="I37" s="61"/>
      <c r="J37" s="61"/>
      <c r="K37" s="61"/>
      <c r="L37" s="61"/>
      <c r="M37" s="61"/>
    </row>
    <row r="38" spans="1:13" ht="20.65" customHeight="1">
      <c r="A38" s="12"/>
      <c r="B38" s="9" t="s">
        <v>50</v>
      </c>
      <c r="C38" s="18">
        <f>SUM(C36:C37)</f>
        <v>2917</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1252</v>
      </c>
      <c r="D41" s="19">
        <f>C41/C44</f>
        <v>0.44523470839260315</v>
      </c>
      <c r="E41" s="60"/>
      <c r="F41" s="61"/>
      <c r="G41" s="61"/>
      <c r="H41" s="61"/>
      <c r="I41" s="61"/>
      <c r="J41" s="61"/>
      <c r="K41" s="61"/>
      <c r="L41" s="61"/>
      <c r="M41" s="61"/>
    </row>
    <row r="42" spans="1:13" ht="20.65" customHeight="1">
      <c r="A42" s="12"/>
      <c r="B42" s="9" t="s">
        <v>220</v>
      </c>
      <c r="C42" s="18">
        <v>614</v>
      </c>
      <c r="D42" s="19">
        <f>C42/C44</f>
        <v>0.21834992887624466</v>
      </c>
      <c r="E42" s="60"/>
      <c r="F42" s="61"/>
      <c r="G42" s="61"/>
      <c r="H42" s="61"/>
      <c r="I42" s="61"/>
      <c r="J42" s="61"/>
      <c r="K42" s="61"/>
      <c r="L42" s="61"/>
      <c r="M42" s="61"/>
    </row>
    <row r="43" spans="1:13" ht="32.65" customHeight="1">
      <c r="A43" s="12"/>
      <c r="B43" s="9" t="s">
        <v>224</v>
      </c>
      <c r="C43" s="18">
        <v>946</v>
      </c>
      <c r="D43" s="19">
        <f>C43/C44</f>
        <v>0.33641536273115219</v>
      </c>
      <c r="E43" s="60"/>
      <c r="F43" s="61"/>
      <c r="G43" s="61"/>
      <c r="H43" s="61"/>
      <c r="I43" s="61"/>
      <c r="J43" s="61"/>
      <c r="K43" s="61"/>
      <c r="L43" s="61"/>
      <c r="M43" s="61"/>
    </row>
    <row r="44" spans="1:13" ht="20.65" customHeight="1">
      <c r="A44" s="12"/>
      <c r="B44" s="9" t="s">
        <v>50</v>
      </c>
      <c r="C44" s="18">
        <f>SUM(C41:C43)</f>
        <v>2812</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1609</v>
      </c>
      <c r="D47" s="19">
        <f>C47/C49</f>
        <v>0.56595145972564198</v>
      </c>
      <c r="E47" s="60"/>
      <c r="F47" s="61"/>
      <c r="G47" s="61"/>
      <c r="H47" s="61"/>
      <c r="I47" s="61"/>
      <c r="J47" s="61"/>
      <c r="K47" s="61"/>
      <c r="L47" s="61"/>
      <c r="M47" s="61"/>
    </row>
    <row r="48" spans="1:13" ht="32.65" customHeight="1">
      <c r="A48" s="12"/>
      <c r="B48" s="9" t="s">
        <v>241</v>
      </c>
      <c r="C48" s="18">
        <v>1234</v>
      </c>
      <c r="D48" s="19">
        <f>C48/C49</f>
        <v>0.43404854027435807</v>
      </c>
      <c r="E48" s="60"/>
      <c r="F48" s="61"/>
      <c r="G48" s="61"/>
      <c r="H48" s="61"/>
      <c r="I48" s="61"/>
      <c r="J48" s="61"/>
      <c r="K48" s="61"/>
      <c r="L48" s="61"/>
      <c r="M48" s="61"/>
    </row>
    <row r="49" spans="1:13" ht="20.65" customHeight="1">
      <c r="A49" s="12"/>
      <c r="B49" s="9" t="s">
        <v>50</v>
      </c>
      <c r="C49" s="18">
        <f>SUM(C47:C48)</f>
        <v>2843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1897</v>
      </c>
      <c r="D52" s="19">
        <f>C52/C54</f>
        <v>0.68139367816091956</v>
      </c>
      <c r="E52" s="60"/>
      <c r="F52" s="61"/>
      <c r="G52" s="61"/>
      <c r="H52" s="61"/>
      <c r="I52" s="61"/>
      <c r="J52" s="61"/>
      <c r="K52" s="61"/>
      <c r="L52" s="61"/>
      <c r="M52" s="61"/>
    </row>
    <row r="53" spans="1:13" ht="20.65" customHeight="1">
      <c r="A53" s="12"/>
      <c r="B53" s="9" t="s">
        <v>259</v>
      </c>
      <c r="C53" s="18">
        <v>887</v>
      </c>
      <c r="D53" s="19">
        <f>C53/C54</f>
        <v>0.31860632183908044</v>
      </c>
      <c r="E53" s="60"/>
      <c r="F53" s="61"/>
      <c r="G53" s="61"/>
      <c r="H53" s="61"/>
      <c r="I53" s="61"/>
      <c r="J53" s="61"/>
      <c r="K53" s="61"/>
      <c r="L53" s="61"/>
      <c r="M53" s="61"/>
    </row>
    <row r="54" spans="1:13" ht="20.65" customHeight="1">
      <c r="A54" s="12"/>
      <c r="B54" s="9" t="s">
        <v>50</v>
      </c>
      <c r="C54" s="18">
        <f>SUM(C52:C53)</f>
        <v>2784</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1193</v>
      </c>
      <c r="D57" s="19">
        <f>C57/C60</f>
        <v>0.41394864677307425</v>
      </c>
      <c r="E57" s="60"/>
      <c r="F57" s="61"/>
      <c r="G57" s="61"/>
      <c r="H57" s="61"/>
      <c r="I57" s="61"/>
      <c r="J57" s="61"/>
      <c r="K57" s="61"/>
      <c r="L57" s="61"/>
      <c r="M57" s="61"/>
    </row>
    <row r="58" spans="1:13" ht="20.65" customHeight="1">
      <c r="A58" s="12"/>
      <c r="B58" s="9" t="s">
        <v>274</v>
      </c>
      <c r="C58" s="18">
        <v>1073</v>
      </c>
      <c r="D58" s="19">
        <f>C58/C60</f>
        <v>0.37231089521165855</v>
      </c>
      <c r="E58" s="60"/>
      <c r="F58" s="61"/>
      <c r="G58" s="61"/>
      <c r="H58" s="61"/>
      <c r="I58" s="61"/>
      <c r="J58" s="61"/>
      <c r="K58" s="61"/>
      <c r="L58" s="61"/>
      <c r="M58" s="61"/>
    </row>
    <row r="59" spans="1:13" ht="20.65" customHeight="1">
      <c r="A59" s="12"/>
      <c r="B59" s="9" t="s">
        <v>278</v>
      </c>
      <c r="C59" s="18">
        <v>616</v>
      </c>
      <c r="D59" s="19">
        <f>C59/C60</f>
        <v>0.21374045801526717</v>
      </c>
      <c r="E59" s="60"/>
      <c r="F59" s="61"/>
      <c r="G59" s="61"/>
      <c r="H59" s="61"/>
      <c r="I59" s="61"/>
      <c r="J59" s="61"/>
      <c r="K59" s="61"/>
      <c r="L59" s="61"/>
      <c r="M59" s="61"/>
    </row>
    <row r="60" spans="1:13" ht="20.65" customHeight="1">
      <c r="A60" s="12"/>
      <c r="B60" s="9" t="s">
        <v>50</v>
      </c>
      <c r="C60" s="18">
        <f>SUM(C57:C59)</f>
        <v>2882</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1111</v>
      </c>
      <c r="D63" s="19">
        <f>C63/C65</f>
        <v>0.39763779527559057</v>
      </c>
      <c r="E63" s="60"/>
      <c r="F63" s="61"/>
      <c r="G63" s="61"/>
      <c r="H63" s="61"/>
      <c r="I63" s="61"/>
      <c r="J63" s="61"/>
      <c r="K63" s="61"/>
      <c r="L63" s="61"/>
      <c r="M63" s="61"/>
    </row>
    <row r="64" spans="1:13" ht="20.65" customHeight="1">
      <c r="A64" s="12"/>
      <c r="B64" s="9" t="s">
        <v>295</v>
      </c>
      <c r="C64" s="18">
        <v>1683</v>
      </c>
      <c r="D64" s="19">
        <f>C64/C65</f>
        <v>0.60236220472440949</v>
      </c>
      <c r="E64" s="60"/>
      <c r="F64" s="61"/>
      <c r="G64" s="61"/>
      <c r="H64" s="61"/>
      <c r="I64" s="61"/>
      <c r="J64" s="61"/>
      <c r="K64" s="61"/>
      <c r="L64" s="61"/>
      <c r="M64" s="61"/>
    </row>
    <row r="65" spans="1:13" ht="20.65" customHeight="1">
      <c r="A65" s="12"/>
      <c r="B65" s="9" t="s">
        <v>50</v>
      </c>
      <c r="C65" s="18">
        <f>SUM(C63:C64)</f>
        <v>2794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1208</v>
      </c>
      <c r="D68" s="19">
        <f>C68/C70</f>
        <v>0.3651753325272068</v>
      </c>
      <c r="E68" s="60"/>
      <c r="F68" s="61"/>
      <c r="G68" s="61"/>
      <c r="H68" s="61"/>
      <c r="I68" s="61"/>
      <c r="J68" s="61"/>
      <c r="K68" s="61"/>
      <c r="L68" s="61"/>
      <c r="M68" s="61"/>
    </row>
    <row r="69" spans="1:13" ht="20.65" customHeight="1">
      <c r="A69" s="12"/>
      <c r="B69" s="9" t="s">
        <v>309</v>
      </c>
      <c r="C69" s="18">
        <v>2100</v>
      </c>
      <c r="D69" s="19">
        <f>C69/C70</f>
        <v>0.6348246674727932</v>
      </c>
      <c r="E69" s="60"/>
      <c r="F69" s="61"/>
      <c r="G69" s="61"/>
      <c r="H69" s="61"/>
      <c r="I69" s="61"/>
      <c r="J69" s="61"/>
      <c r="K69" s="61"/>
      <c r="L69" s="61"/>
      <c r="M69" s="61"/>
    </row>
    <row r="70" spans="1:13" ht="20.65" customHeight="1">
      <c r="A70" s="12"/>
      <c r="B70" s="9" t="s">
        <v>50</v>
      </c>
      <c r="C70" s="18">
        <f>SUM(C68:C69)</f>
        <v>3308</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928</v>
      </c>
      <c r="D73" s="19">
        <f>C73/C76</f>
        <v>0.29255989911727615</v>
      </c>
      <c r="E73" s="60"/>
      <c r="F73" s="61"/>
      <c r="G73" s="61"/>
      <c r="H73" s="61"/>
      <c r="I73" s="61"/>
      <c r="J73" s="61"/>
      <c r="K73" s="61"/>
      <c r="L73" s="61"/>
      <c r="M73" s="61"/>
    </row>
    <row r="74" spans="1:13" ht="20.65" customHeight="1">
      <c r="A74" s="12"/>
      <c r="B74" s="9" t="s">
        <v>321</v>
      </c>
      <c r="C74" s="18">
        <v>527</v>
      </c>
      <c r="D74" s="19">
        <f>C74/C76</f>
        <v>0.16614123581336696</v>
      </c>
      <c r="E74" s="60"/>
      <c r="F74" s="61"/>
      <c r="G74" s="61"/>
      <c r="H74" s="61"/>
      <c r="I74" s="61"/>
      <c r="J74" s="61"/>
      <c r="K74" s="61"/>
      <c r="L74" s="61"/>
      <c r="M74" s="61"/>
    </row>
    <row r="75" spans="1:13" ht="20.65" customHeight="1">
      <c r="A75" s="12"/>
      <c r="B75" s="9" t="s">
        <v>323</v>
      </c>
      <c r="C75" s="18">
        <v>1717</v>
      </c>
      <c r="D75" s="19">
        <f>C75/C76</f>
        <v>0.54129886506935687</v>
      </c>
      <c r="E75" s="60"/>
      <c r="F75" s="61"/>
      <c r="G75" s="61"/>
      <c r="H75" s="61"/>
      <c r="I75" s="61"/>
      <c r="J75" s="61"/>
      <c r="K75" s="61"/>
      <c r="L75" s="61"/>
      <c r="M75" s="61"/>
    </row>
    <row r="76" spans="1:13" ht="20.65" customHeight="1">
      <c r="A76" s="12"/>
      <c r="B76" s="9" t="s">
        <v>50</v>
      </c>
      <c r="C76" s="18">
        <f>SUM(C73:C75)</f>
        <v>3172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1048</v>
      </c>
      <c r="D79" s="19">
        <f>C79/C82</f>
        <v>0.30960118168389955</v>
      </c>
      <c r="E79" s="60"/>
      <c r="F79" s="61"/>
      <c r="G79" s="61"/>
      <c r="H79" s="61"/>
      <c r="I79" s="61"/>
      <c r="J79" s="61"/>
      <c r="K79" s="61"/>
      <c r="L79" s="61"/>
      <c r="M79" s="61"/>
    </row>
    <row r="80" spans="1:13" ht="20.65" customHeight="1">
      <c r="A80" s="12"/>
      <c r="B80" s="9" t="s">
        <v>332</v>
      </c>
      <c r="C80" s="18">
        <v>381</v>
      </c>
      <c r="D80" s="19">
        <f>C80/C82</f>
        <v>0.11255539143279172</v>
      </c>
      <c r="E80" s="60"/>
      <c r="F80" s="61"/>
      <c r="G80" s="61"/>
      <c r="H80" s="61"/>
      <c r="I80" s="61"/>
      <c r="J80" s="61"/>
      <c r="K80" s="61"/>
      <c r="L80" s="61"/>
      <c r="M80" s="61"/>
    </row>
    <row r="81" spans="1:13" ht="20.65" customHeight="1">
      <c r="A81" s="12"/>
      <c r="B81" s="9" t="s">
        <v>333</v>
      </c>
      <c r="C81" s="18">
        <v>1956</v>
      </c>
      <c r="D81" s="19">
        <f>C81/C82</f>
        <v>0.5778434268833087</v>
      </c>
      <c r="E81" s="60"/>
      <c r="F81" s="61"/>
      <c r="G81" s="61"/>
      <c r="H81" s="61"/>
      <c r="I81" s="61"/>
      <c r="J81" s="61"/>
      <c r="K81" s="61"/>
      <c r="L81" s="61"/>
      <c r="M81" s="61"/>
    </row>
    <row r="82" spans="1:13" ht="20.65" customHeight="1">
      <c r="A82" s="12"/>
      <c r="B82" s="9" t="s">
        <v>50</v>
      </c>
      <c r="C82" s="18">
        <f>SUM(C79:C81)</f>
        <v>3385</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565</v>
      </c>
      <c r="D85" s="19">
        <f>C85/C89</f>
        <v>0.18683862433862433</v>
      </c>
      <c r="E85" s="60"/>
      <c r="F85" s="61"/>
      <c r="G85" s="61"/>
      <c r="H85" s="61"/>
      <c r="I85" s="61"/>
      <c r="J85" s="61"/>
      <c r="K85" s="61"/>
      <c r="L85" s="61"/>
      <c r="M85" s="61"/>
    </row>
    <row r="86" spans="1:13" ht="20.65" customHeight="1">
      <c r="A86" s="12"/>
      <c r="B86" s="9" t="s">
        <v>342</v>
      </c>
      <c r="C86" s="18">
        <v>828</v>
      </c>
      <c r="D86" s="19">
        <f>C86/C89</f>
        <v>0.27380952380952384</v>
      </c>
      <c r="E86" s="60"/>
      <c r="F86" s="61"/>
      <c r="G86" s="61"/>
      <c r="H86" s="61"/>
      <c r="I86" s="61"/>
      <c r="J86" s="61"/>
      <c r="K86" s="61"/>
      <c r="L86" s="61"/>
      <c r="M86" s="61"/>
    </row>
    <row r="87" spans="1:13" ht="20.65" customHeight="1">
      <c r="A87" s="12"/>
      <c r="B87" s="9" t="s">
        <v>344</v>
      </c>
      <c r="C87" s="18">
        <v>735</v>
      </c>
      <c r="D87" s="19">
        <f>C87/C89</f>
        <v>0.24305555555555555</v>
      </c>
      <c r="E87" s="60"/>
      <c r="F87" s="61"/>
      <c r="G87" s="61"/>
      <c r="H87" s="61"/>
      <c r="I87" s="61"/>
      <c r="J87" s="61"/>
      <c r="K87" s="61"/>
      <c r="L87" s="61"/>
      <c r="M87" s="61"/>
    </row>
    <row r="88" spans="1:13" ht="20.65" customHeight="1">
      <c r="A88" s="12"/>
      <c r="B88" s="9" t="s">
        <v>346</v>
      </c>
      <c r="C88" s="18">
        <v>896</v>
      </c>
      <c r="D88" s="19">
        <f>C88/C89</f>
        <v>0.29629629629629628</v>
      </c>
      <c r="E88" s="60"/>
      <c r="F88" s="61"/>
      <c r="G88" s="61"/>
      <c r="H88" s="61"/>
      <c r="I88" s="61"/>
      <c r="J88" s="61"/>
      <c r="K88" s="61"/>
      <c r="L88" s="61"/>
      <c r="M88" s="61"/>
    </row>
    <row r="89" spans="1:13" ht="20.65" customHeight="1">
      <c r="A89" s="12"/>
      <c r="B89" s="9" t="s">
        <v>50</v>
      </c>
      <c r="C89" s="18">
        <f>SUM(C85:C88)</f>
        <v>3024</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1334</v>
      </c>
      <c r="D92" s="19">
        <f>C92/C94</f>
        <v>0.41008300030740852</v>
      </c>
      <c r="E92" s="60"/>
      <c r="F92" s="61"/>
      <c r="G92" s="61"/>
      <c r="H92" s="61"/>
      <c r="I92" s="61"/>
      <c r="J92" s="61"/>
      <c r="K92" s="61"/>
      <c r="L92" s="61"/>
      <c r="M92" s="61"/>
    </row>
    <row r="93" spans="1:13" ht="20.65" customHeight="1">
      <c r="A93" s="12"/>
      <c r="B93" s="9" t="s">
        <v>355</v>
      </c>
      <c r="C93" s="18">
        <v>1919</v>
      </c>
      <c r="D93" s="19">
        <f>C93/C94</f>
        <v>0.58991699969259148</v>
      </c>
      <c r="E93" s="60"/>
      <c r="F93" s="61"/>
      <c r="G93" s="61"/>
      <c r="H93" s="61"/>
      <c r="I93" s="61"/>
      <c r="J93" s="61"/>
      <c r="K93" s="61"/>
      <c r="L93" s="61"/>
      <c r="M93" s="61"/>
    </row>
    <row r="94" spans="1:13" ht="20.65" customHeight="1">
      <c r="A94" s="12"/>
      <c r="B94" s="9" t="s">
        <v>50</v>
      </c>
      <c r="C94" s="18">
        <f>SUM(C92:C93)</f>
        <v>3253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1882</v>
      </c>
      <c r="D97" s="19">
        <f>C97/C99</f>
        <v>0.65643529822113711</v>
      </c>
      <c r="E97" s="60"/>
      <c r="F97" s="61"/>
      <c r="G97" s="61"/>
      <c r="H97" s="61"/>
      <c r="I97" s="61"/>
      <c r="J97" s="61"/>
      <c r="K97" s="61"/>
      <c r="L97" s="61"/>
      <c r="M97" s="61"/>
    </row>
    <row r="98" spans="1:13" ht="20.65" customHeight="1">
      <c r="A98" s="12"/>
      <c r="B98" s="9" t="s">
        <v>364</v>
      </c>
      <c r="C98" s="18">
        <v>985</v>
      </c>
      <c r="D98" s="19">
        <f>C98/C99</f>
        <v>0.34356470177886295</v>
      </c>
      <c r="E98" s="60"/>
      <c r="F98" s="61"/>
      <c r="G98" s="61"/>
      <c r="H98" s="61"/>
      <c r="I98" s="61"/>
      <c r="J98" s="61"/>
      <c r="K98" s="61"/>
      <c r="L98" s="61"/>
      <c r="M98" s="61"/>
    </row>
    <row r="99" spans="1:13" ht="20.65" customHeight="1">
      <c r="A99" s="12"/>
      <c r="B99" s="9" t="s">
        <v>50</v>
      </c>
      <c r="C99" s="18">
        <f>SUM(C97:C98)</f>
        <v>2867</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3"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202</v>
      </c>
      <c r="G3" s="9" t="s">
        <v>16</v>
      </c>
      <c r="H3" s="9" t="s">
        <v>17</v>
      </c>
      <c r="I3" s="56"/>
      <c r="J3" s="9" t="s">
        <v>514</v>
      </c>
      <c r="K3" s="9" t="s">
        <v>16</v>
      </c>
      <c r="L3" s="9" t="s">
        <v>17</v>
      </c>
      <c r="M3" s="57"/>
    </row>
    <row r="4" spans="1:13" ht="20.65" customHeight="1">
      <c r="A4" s="12"/>
      <c r="B4" s="9" t="s">
        <v>27</v>
      </c>
      <c r="C4" s="18">
        <v>2022</v>
      </c>
      <c r="D4" s="19">
        <f>C4/C9</f>
        <v>0.18717023049153014</v>
      </c>
      <c r="E4" s="59"/>
      <c r="F4" s="9" t="s">
        <v>207</v>
      </c>
      <c r="G4" s="18">
        <v>2643</v>
      </c>
      <c r="H4" s="19">
        <f>G4/G7</f>
        <v>0.71898803046789994</v>
      </c>
      <c r="I4" s="59"/>
      <c r="J4" s="9" t="s">
        <v>921</v>
      </c>
      <c r="K4" s="18">
        <v>3029</v>
      </c>
      <c r="L4" s="19">
        <f>K4/K6</f>
        <v>0.31239686468646866</v>
      </c>
      <c r="M4" s="60"/>
    </row>
    <row r="5" spans="1:13" ht="20.65" customHeight="1">
      <c r="A5" s="12"/>
      <c r="B5" s="9" t="s">
        <v>37</v>
      </c>
      <c r="C5" s="18">
        <v>1300</v>
      </c>
      <c r="D5" s="19">
        <f>C5/C9</f>
        <v>0.12033694344163658</v>
      </c>
      <c r="E5" s="59"/>
      <c r="F5" s="9" t="s">
        <v>214</v>
      </c>
      <c r="G5" s="43">
        <v>674</v>
      </c>
      <c r="H5" s="19">
        <f>G5/G7</f>
        <v>0.18335146898803048</v>
      </c>
      <c r="I5" s="59"/>
      <c r="J5" s="9" t="s">
        <v>922</v>
      </c>
      <c r="K5" s="18">
        <v>6667</v>
      </c>
      <c r="L5" s="19">
        <f>K5/K6</f>
        <v>0.68760313531353134</v>
      </c>
      <c r="M5" s="60"/>
    </row>
    <row r="6" spans="1:13" ht="20.65" customHeight="1">
      <c r="A6" s="12"/>
      <c r="B6" s="9" t="s">
        <v>47</v>
      </c>
      <c r="C6" s="18">
        <v>258</v>
      </c>
      <c r="D6" s="19">
        <f>C6/C9</f>
        <v>2.3882254929186338E-2</v>
      </c>
      <c r="E6" s="59"/>
      <c r="F6" s="9" t="s">
        <v>198</v>
      </c>
      <c r="G6" s="43">
        <v>359</v>
      </c>
      <c r="H6" s="19">
        <f>G6/G7</f>
        <v>9.7660500544069648E-2</v>
      </c>
      <c r="I6" s="59"/>
      <c r="J6" s="9" t="s">
        <v>50</v>
      </c>
      <c r="K6" s="18">
        <f>SUM(K4:K5)</f>
        <v>9696</v>
      </c>
      <c r="L6" s="19">
        <f>SUM(L4:L5)</f>
        <v>1</v>
      </c>
      <c r="M6" s="60"/>
    </row>
    <row r="7" spans="1:13" ht="20.65" customHeight="1">
      <c r="A7" s="12"/>
      <c r="B7" s="9" t="s">
        <v>52</v>
      </c>
      <c r="C7" s="18">
        <v>7145</v>
      </c>
      <c r="D7" s="19">
        <f>C7/C9</f>
        <v>0.66139035453114881</v>
      </c>
      <c r="E7" s="59"/>
      <c r="F7" s="9" t="s">
        <v>50</v>
      </c>
      <c r="G7" s="18">
        <f>SUM(G4:G6)</f>
        <v>3676</v>
      </c>
      <c r="H7" s="19">
        <f>SUM(H4:H6)</f>
        <v>1</v>
      </c>
      <c r="I7" s="60"/>
      <c r="J7" s="65"/>
      <c r="K7" s="65"/>
      <c r="L7" s="65"/>
      <c r="M7" s="61"/>
    </row>
    <row r="8" spans="1:13" ht="20.65" customHeight="1">
      <c r="A8" s="12"/>
      <c r="B8" s="9" t="s">
        <v>55</v>
      </c>
      <c r="C8" s="18">
        <v>78</v>
      </c>
      <c r="D8" s="19">
        <f>C8/C9</f>
        <v>7.2202166064981952E-3</v>
      </c>
      <c r="E8" s="60"/>
      <c r="F8" s="63"/>
      <c r="G8" s="63"/>
      <c r="H8" s="63"/>
      <c r="I8" s="61"/>
      <c r="J8" s="61"/>
      <c r="K8" s="61"/>
      <c r="L8" s="61"/>
      <c r="M8" s="61"/>
    </row>
    <row r="9" spans="1:13" ht="20.65" customHeight="1">
      <c r="A9" s="12"/>
      <c r="B9" s="9" t="s">
        <v>50</v>
      </c>
      <c r="C9" s="18">
        <f>SUM(C4:C8)</f>
        <v>10803</v>
      </c>
      <c r="D9" s="19">
        <f>SUM(D4:D8)</f>
        <v>1.0000000000000002</v>
      </c>
      <c r="E9" s="59"/>
      <c r="F9" s="9" t="s">
        <v>335</v>
      </c>
      <c r="G9" s="9" t="s">
        <v>16</v>
      </c>
      <c r="H9" s="9" t="s">
        <v>17</v>
      </c>
      <c r="I9" s="60"/>
      <c r="J9" s="61"/>
      <c r="K9" s="61"/>
      <c r="L9" s="61"/>
      <c r="M9" s="61"/>
    </row>
    <row r="10" spans="1:13" ht="20.65" customHeight="1">
      <c r="A10" s="49"/>
      <c r="B10" s="62"/>
      <c r="C10" s="63"/>
      <c r="D10" s="63"/>
      <c r="E10" s="64"/>
      <c r="F10" s="9" t="s">
        <v>336</v>
      </c>
      <c r="G10" s="43">
        <v>450</v>
      </c>
      <c r="H10" s="19">
        <f>G10/G13</f>
        <v>0.13732072017088801</v>
      </c>
      <c r="I10" s="60"/>
      <c r="J10" s="61"/>
      <c r="K10" s="61"/>
      <c r="L10" s="61"/>
      <c r="M10" s="61"/>
    </row>
    <row r="11" spans="1:13" ht="20.65" customHeight="1">
      <c r="A11" s="12"/>
      <c r="B11" s="9" t="s">
        <v>75</v>
      </c>
      <c r="C11" s="9" t="s">
        <v>16</v>
      </c>
      <c r="D11" s="9" t="s">
        <v>17</v>
      </c>
      <c r="E11" s="59"/>
      <c r="F11" s="9" t="s">
        <v>339</v>
      </c>
      <c r="G11" s="18">
        <v>1675</v>
      </c>
      <c r="H11" s="19">
        <f>G11/G13</f>
        <v>0.51113823619163867</v>
      </c>
      <c r="I11" s="60"/>
      <c r="J11" s="61"/>
      <c r="K11" s="61"/>
      <c r="L11" s="61"/>
      <c r="M11" s="61"/>
    </row>
    <row r="12" spans="1:13" ht="32.65" customHeight="1">
      <c r="A12" s="12"/>
      <c r="B12" s="9" t="s">
        <v>81</v>
      </c>
      <c r="C12" s="18">
        <v>3241</v>
      </c>
      <c r="D12" s="19">
        <f>C12/C15</f>
        <v>0.32342081628579983</v>
      </c>
      <c r="E12" s="59"/>
      <c r="F12" s="9" t="s">
        <v>341</v>
      </c>
      <c r="G12" s="18">
        <v>1152</v>
      </c>
      <c r="H12" s="19">
        <f>G12/G13</f>
        <v>0.35154104363747329</v>
      </c>
      <c r="I12" s="60"/>
      <c r="J12" s="61"/>
      <c r="K12" s="61"/>
      <c r="L12" s="61"/>
      <c r="M12" s="61"/>
    </row>
    <row r="13" spans="1:13" ht="32.65" customHeight="1">
      <c r="A13" s="12"/>
      <c r="B13" s="9" t="s">
        <v>85</v>
      </c>
      <c r="C13" s="18">
        <v>4573</v>
      </c>
      <c r="D13" s="19">
        <f>C13/C15</f>
        <v>0.45634168246681966</v>
      </c>
      <c r="E13" s="59"/>
      <c r="F13" s="9" t="s">
        <v>50</v>
      </c>
      <c r="G13" s="18">
        <f>SUM(G10:G12)</f>
        <v>3277</v>
      </c>
      <c r="H13" s="19">
        <f>SUM(H10:H12)</f>
        <v>1</v>
      </c>
      <c r="I13" s="60"/>
      <c r="J13" s="61"/>
      <c r="K13" s="61"/>
      <c r="L13" s="61"/>
      <c r="M13" s="61"/>
    </row>
    <row r="14" spans="1:13" ht="20.65" customHeight="1">
      <c r="A14" s="12"/>
      <c r="B14" s="9" t="s">
        <v>90</v>
      </c>
      <c r="C14" s="18">
        <v>2207</v>
      </c>
      <c r="D14" s="19">
        <f>C14/C15</f>
        <v>0.22023750124738051</v>
      </c>
      <c r="E14" s="60"/>
      <c r="F14" s="63"/>
      <c r="G14" s="63"/>
      <c r="H14" s="63"/>
      <c r="I14" s="61"/>
      <c r="J14" s="61"/>
      <c r="K14" s="61"/>
      <c r="L14" s="61"/>
      <c r="M14" s="61"/>
    </row>
    <row r="15" spans="1:13" ht="20.65" customHeight="1">
      <c r="A15" s="12"/>
      <c r="B15" s="9" t="s">
        <v>50</v>
      </c>
      <c r="C15" s="18">
        <f>SUM(C12:C14)</f>
        <v>10021</v>
      </c>
      <c r="D15" s="19">
        <f>SUM(D12:D14)</f>
        <v>1</v>
      </c>
      <c r="E15" s="59"/>
      <c r="F15" s="9" t="s">
        <v>19</v>
      </c>
      <c r="G15" s="9" t="s">
        <v>16</v>
      </c>
      <c r="H15" s="9" t="s">
        <v>17</v>
      </c>
      <c r="I15" s="60"/>
      <c r="J15" s="61"/>
      <c r="K15" s="61"/>
      <c r="L15" s="61"/>
      <c r="M15" s="61"/>
    </row>
    <row r="16" spans="1:13" ht="20.65" customHeight="1">
      <c r="A16" s="49"/>
      <c r="B16" s="62"/>
      <c r="C16" s="63"/>
      <c r="D16" s="63"/>
      <c r="E16" s="64"/>
      <c r="F16" s="9" t="s">
        <v>29</v>
      </c>
      <c r="G16" s="18">
        <v>1388</v>
      </c>
      <c r="H16" s="19">
        <f>G16/G20</f>
        <v>0.15427364677114594</v>
      </c>
      <c r="I16" s="60"/>
      <c r="J16" s="61"/>
      <c r="K16" s="61"/>
      <c r="L16" s="61"/>
      <c r="M16" s="61"/>
    </row>
    <row r="17" spans="1:13" ht="20.65" customHeight="1">
      <c r="A17" s="12"/>
      <c r="B17" s="9" t="s">
        <v>108</v>
      </c>
      <c r="C17" s="9" t="s">
        <v>16</v>
      </c>
      <c r="D17" s="9" t="s">
        <v>17</v>
      </c>
      <c r="E17" s="59"/>
      <c r="F17" s="9" t="s">
        <v>39</v>
      </c>
      <c r="G17" s="18">
        <v>373</v>
      </c>
      <c r="H17" s="19">
        <f>G17/G20</f>
        <v>4.1458263865733022E-2</v>
      </c>
      <c r="I17" s="60"/>
      <c r="J17" s="61"/>
      <c r="K17" s="61"/>
      <c r="L17" s="61"/>
      <c r="M17" s="61"/>
    </row>
    <row r="18" spans="1:13" ht="20.65" customHeight="1">
      <c r="A18" s="12"/>
      <c r="B18" s="9" t="s">
        <v>111</v>
      </c>
      <c r="C18" s="18">
        <v>2312</v>
      </c>
      <c r="D18" s="19">
        <f>C18/C22</f>
        <v>0.23259557344064385</v>
      </c>
      <c r="E18" s="59"/>
      <c r="F18" s="9" t="s">
        <v>49</v>
      </c>
      <c r="G18" s="18">
        <v>1838</v>
      </c>
      <c r="H18" s="19">
        <f>G18/G20</f>
        <v>0.20429031899522063</v>
      </c>
      <c r="I18" s="60"/>
      <c r="J18" s="61"/>
      <c r="K18" s="61"/>
      <c r="L18" s="61"/>
      <c r="M18" s="61"/>
    </row>
    <row r="19" spans="1:13" ht="20.65" customHeight="1">
      <c r="A19" s="12"/>
      <c r="B19" s="9" t="s">
        <v>114</v>
      </c>
      <c r="C19" s="18">
        <v>2673</v>
      </c>
      <c r="D19" s="19">
        <f>C19/C22</f>
        <v>0.26891348088531186</v>
      </c>
      <c r="E19" s="59"/>
      <c r="F19" s="9" t="s">
        <v>54</v>
      </c>
      <c r="G19" s="18">
        <v>5398</v>
      </c>
      <c r="H19" s="19">
        <f>G19/G20</f>
        <v>0.59997777036790045</v>
      </c>
      <c r="I19" s="60"/>
      <c r="J19" s="61"/>
      <c r="K19" s="61"/>
      <c r="L19" s="61"/>
      <c r="M19" s="61"/>
    </row>
    <row r="20" spans="1:13" ht="20.65" customHeight="1">
      <c r="A20" s="12"/>
      <c r="B20" s="9" t="s">
        <v>120</v>
      </c>
      <c r="C20" s="18">
        <v>2611</v>
      </c>
      <c r="D20" s="19">
        <f>C20/C22</f>
        <v>0.26267605633802815</v>
      </c>
      <c r="E20" s="59"/>
      <c r="F20" s="9" t="s">
        <v>50</v>
      </c>
      <c r="G20" s="18">
        <f>SUM(G16:G19)</f>
        <v>8997</v>
      </c>
      <c r="H20" s="19">
        <f>SUM(H16:H19)</f>
        <v>1</v>
      </c>
      <c r="I20" s="60"/>
      <c r="J20" s="61"/>
      <c r="K20" s="61"/>
      <c r="L20" s="61"/>
      <c r="M20" s="61"/>
    </row>
    <row r="21" spans="1:13" ht="20.65" customHeight="1">
      <c r="A21" s="12"/>
      <c r="B21" s="9" t="s">
        <v>127</v>
      </c>
      <c r="C21" s="18">
        <v>2344</v>
      </c>
      <c r="D21" s="19">
        <f>C21/C22</f>
        <v>0.2358148893360161</v>
      </c>
      <c r="E21" s="60"/>
      <c r="F21" s="65"/>
      <c r="G21" s="65"/>
      <c r="H21" s="65"/>
      <c r="I21" s="61"/>
      <c r="J21" s="61"/>
      <c r="K21" s="61"/>
      <c r="L21" s="61"/>
      <c r="M21" s="61"/>
    </row>
    <row r="22" spans="1:13" ht="20.65" customHeight="1">
      <c r="A22" s="12"/>
      <c r="B22" s="9" t="s">
        <v>50</v>
      </c>
      <c r="C22" s="18">
        <f>SUM(C18:C21)</f>
        <v>9940</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5807</v>
      </c>
      <c r="D25" s="19">
        <f>C25/C27</f>
        <v>0.62508073196986003</v>
      </c>
      <c r="E25" s="60"/>
      <c r="F25" s="61"/>
      <c r="G25" s="61"/>
      <c r="H25" s="61"/>
      <c r="I25" s="61"/>
      <c r="J25" s="61"/>
      <c r="K25" s="61"/>
      <c r="L25" s="61"/>
      <c r="M25" s="61"/>
    </row>
    <row r="26" spans="1:13" ht="20.65" customHeight="1">
      <c r="A26" s="12"/>
      <c r="B26" s="9" t="s">
        <v>148</v>
      </c>
      <c r="C26" s="18">
        <v>3483</v>
      </c>
      <c r="D26" s="19">
        <f>C26/C27</f>
        <v>0.37491926803013992</v>
      </c>
      <c r="E26" s="60"/>
      <c r="F26" s="61"/>
      <c r="G26" s="61"/>
      <c r="H26" s="61"/>
      <c r="I26" s="61"/>
      <c r="J26" s="61"/>
      <c r="K26" s="61"/>
      <c r="L26" s="61"/>
      <c r="M26" s="61"/>
    </row>
    <row r="27" spans="1:13" ht="20.65" customHeight="1">
      <c r="A27" s="12"/>
      <c r="B27" s="9" t="s">
        <v>50</v>
      </c>
      <c r="C27" s="18">
        <f>SUM(C25:C26)</f>
        <v>9290</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2870</v>
      </c>
      <c r="D30" s="19">
        <f>C30/C33</f>
        <v>0.34957369062119364</v>
      </c>
      <c r="E30" s="60"/>
      <c r="F30" s="61"/>
      <c r="G30" s="61"/>
      <c r="H30" s="61"/>
      <c r="I30" s="61"/>
      <c r="J30" s="61"/>
      <c r="K30" s="61"/>
      <c r="L30" s="61"/>
      <c r="M30" s="61"/>
    </row>
    <row r="31" spans="1:13" ht="20.65" customHeight="1">
      <c r="A31" s="12"/>
      <c r="B31" s="9" t="s">
        <v>169</v>
      </c>
      <c r="C31" s="18">
        <v>3611</v>
      </c>
      <c r="D31" s="19">
        <f>C31/C33</f>
        <v>0.43982947624847746</v>
      </c>
      <c r="E31" s="60"/>
      <c r="F31" s="61"/>
      <c r="G31" s="61"/>
      <c r="H31" s="61"/>
      <c r="I31" s="61"/>
      <c r="J31" s="61"/>
      <c r="K31" s="61"/>
      <c r="L31" s="61"/>
      <c r="M31" s="61"/>
    </row>
    <row r="32" spans="1:13" ht="32.65" customHeight="1">
      <c r="A32" s="12"/>
      <c r="B32" s="9" t="s">
        <v>176</v>
      </c>
      <c r="C32" s="18">
        <v>1729</v>
      </c>
      <c r="D32" s="19">
        <f>C32/C33</f>
        <v>0.21059683313032887</v>
      </c>
      <c r="E32" s="60"/>
      <c r="F32" s="61"/>
      <c r="G32" s="61"/>
      <c r="H32" s="61"/>
      <c r="I32" s="61"/>
      <c r="J32" s="61"/>
      <c r="K32" s="61"/>
      <c r="L32" s="61"/>
      <c r="M32" s="61"/>
    </row>
    <row r="33" spans="1:13" ht="20.65" customHeight="1">
      <c r="A33" s="12"/>
      <c r="B33" s="9" t="s">
        <v>50</v>
      </c>
      <c r="C33" s="18">
        <f>SUM(C30:C32)</f>
        <v>8210</v>
      </c>
      <c r="D33" s="19">
        <f>SUM(D30:D32)</f>
        <v>0.99999999999999989</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1829</v>
      </c>
      <c r="D36" s="19">
        <f>C36/C38</f>
        <v>0.23527141754566502</v>
      </c>
      <c r="E36" s="60"/>
      <c r="F36" s="61"/>
      <c r="G36" s="61"/>
      <c r="H36" s="61"/>
      <c r="I36" s="61"/>
      <c r="J36" s="61"/>
      <c r="K36" s="61"/>
      <c r="L36" s="61"/>
      <c r="M36" s="61"/>
    </row>
    <row r="37" spans="1:13" ht="20.65" customHeight="1">
      <c r="A37" s="12"/>
      <c r="B37" s="9" t="s">
        <v>199</v>
      </c>
      <c r="C37" s="18">
        <v>5945</v>
      </c>
      <c r="D37" s="19">
        <f>C37/C38</f>
        <v>0.76472858245433495</v>
      </c>
      <c r="E37" s="60"/>
      <c r="F37" s="61"/>
      <c r="G37" s="61"/>
      <c r="H37" s="61"/>
      <c r="I37" s="61"/>
      <c r="J37" s="61"/>
      <c r="K37" s="61"/>
      <c r="L37" s="61"/>
      <c r="M37" s="61"/>
    </row>
    <row r="38" spans="1:13" ht="20.65" customHeight="1">
      <c r="A38" s="12"/>
      <c r="B38" s="9" t="s">
        <v>50</v>
      </c>
      <c r="C38" s="18">
        <f>SUM(C36:C37)</f>
        <v>7774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3193</v>
      </c>
      <c r="D41" s="19">
        <f>C41/C44</f>
        <v>0.42460106382978724</v>
      </c>
      <c r="E41" s="60"/>
      <c r="F41" s="61"/>
      <c r="G41" s="61"/>
      <c r="H41" s="61"/>
      <c r="I41" s="61"/>
      <c r="J41" s="61"/>
      <c r="K41" s="61"/>
      <c r="L41" s="61"/>
      <c r="M41" s="61"/>
    </row>
    <row r="42" spans="1:13" ht="20.65" customHeight="1">
      <c r="A42" s="12"/>
      <c r="B42" s="9" t="s">
        <v>220</v>
      </c>
      <c r="C42" s="18">
        <v>1815</v>
      </c>
      <c r="D42" s="19">
        <f>C42/C44</f>
        <v>0.24135638297872342</v>
      </c>
      <c r="E42" s="60"/>
      <c r="F42" s="61"/>
      <c r="G42" s="61"/>
      <c r="H42" s="61"/>
      <c r="I42" s="61"/>
      <c r="J42" s="61"/>
      <c r="K42" s="61"/>
      <c r="L42" s="61"/>
      <c r="M42" s="61"/>
    </row>
    <row r="43" spans="1:13" ht="32.65" customHeight="1">
      <c r="A43" s="12"/>
      <c r="B43" s="9" t="s">
        <v>224</v>
      </c>
      <c r="C43" s="18">
        <v>2512</v>
      </c>
      <c r="D43" s="19">
        <f>C43/C44</f>
        <v>0.33404255319148934</v>
      </c>
      <c r="E43" s="60"/>
      <c r="F43" s="61"/>
      <c r="G43" s="61"/>
      <c r="H43" s="61"/>
      <c r="I43" s="61"/>
      <c r="J43" s="61"/>
      <c r="K43" s="61"/>
      <c r="L43" s="61"/>
      <c r="M43" s="61"/>
    </row>
    <row r="44" spans="1:13" ht="20.65" customHeight="1">
      <c r="A44" s="12"/>
      <c r="B44" s="9" t="s">
        <v>50</v>
      </c>
      <c r="C44" s="18">
        <f>SUM(C41:C43)</f>
        <v>7520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3974</v>
      </c>
      <c r="D47" s="19">
        <f>C47/C49</f>
        <v>0.53292208663001206</v>
      </c>
      <c r="E47" s="60"/>
      <c r="F47" s="61"/>
      <c r="G47" s="61"/>
      <c r="H47" s="61"/>
      <c r="I47" s="61"/>
      <c r="J47" s="61"/>
      <c r="K47" s="61"/>
      <c r="L47" s="61"/>
      <c r="M47" s="61"/>
    </row>
    <row r="48" spans="1:13" ht="32.65" customHeight="1">
      <c r="A48" s="12"/>
      <c r="B48" s="9" t="s">
        <v>241</v>
      </c>
      <c r="C48" s="18">
        <v>3483</v>
      </c>
      <c r="D48" s="19">
        <f>C48/C49</f>
        <v>0.46707791336998794</v>
      </c>
      <c r="E48" s="60"/>
      <c r="F48" s="61"/>
      <c r="G48" s="61"/>
      <c r="H48" s="61"/>
      <c r="I48" s="61"/>
      <c r="J48" s="61"/>
      <c r="K48" s="61"/>
      <c r="L48" s="61"/>
      <c r="M48" s="61"/>
    </row>
    <row r="49" spans="1:13" ht="20.65" customHeight="1">
      <c r="A49" s="12"/>
      <c r="B49" s="9" t="s">
        <v>50</v>
      </c>
      <c r="C49" s="18">
        <f>SUM(C47:C48)</f>
        <v>7457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4979</v>
      </c>
      <c r="D52" s="19">
        <f>C52/C54</f>
        <v>0.67111470548591456</v>
      </c>
      <c r="E52" s="60"/>
      <c r="F52" s="61"/>
      <c r="G52" s="61"/>
      <c r="H52" s="61"/>
      <c r="I52" s="61"/>
      <c r="J52" s="61"/>
      <c r="K52" s="61"/>
      <c r="L52" s="61"/>
      <c r="M52" s="61"/>
    </row>
    <row r="53" spans="1:13" ht="20.65" customHeight="1">
      <c r="A53" s="12"/>
      <c r="B53" s="9" t="s">
        <v>259</v>
      </c>
      <c r="C53" s="18">
        <v>2440</v>
      </c>
      <c r="D53" s="19">
        <f>C53/C54</f>
        <v>0.32888529451408544</v>
      </c>
      <c r="E53" s="60"/>
      <c r="F53" s="61"/>
      <c r="G53" s="61"/>
      <c r="H53" s="61"/>
      <c r="I53" s="61"/>
      <c r="J53" s="61"/>
      <c r="K53" s="61"/>
      <c r="L53" s="61"/>
      <c r="M53" s="61"/>
    </row>
    <row r="54" spans="1:13" ht="20.65" customHeight="1">
      <c r="A54" s="12"/>
      <c r="B54" s="9" t="s">
        <v>50</v>
      </c>
      <c r="C54" s="18">
        <f>SUM(C52:C53)</f>
        <v>7419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2825</v>
      </c>
      <c r="D57" s="19">
        <f>C57/C60</f>
        <v>0.37853410156773415</v>
      </c>
      <c r="E57" s="60"/>
      <c r="F57" s="61"/>
      <c r="G57" s="61"/>
      <c r="H57" s="61"/>
      <c r="I57" s="61"/>
      <c r="J57" s="61"/>
      <c r="K57" s="61"/>
      <c r="L57" s="61"/>
      <c r="M57" s="61"/>
    </row>
    <row r="58" spans="1:13" ht="20.65" customHeight="1">
      <c r="A58" s="12"/>
      <c r="B58" s="9" t="s">
        <v>274</v>
      </c>
      <c r="C58" s="18">
        <v>3077</v>
      </c>
      <c r="D58" s="19">
        <f>C58/C60</f>
        <v>0.41230068337129838</v>
      </c>
      <c r="E58" s="60"/>
      <c r="F58" s="61"/>
      <c r="G58" s="61"/>
      <c r="H58" s="61"/>
      <c r="I58" s="61"/>
      <c r="J58" s="61"/>
      <c r="K58" s="61"/>
      <c r="L58" s="61"/>
      <c r="M58" s="61"/>
    </row>
    <row r="59" spans="1:13" ht="20.65" customHeight="1">
      <c r="A59" s="12"/>
      <c r="B59" s="9" t="s">
        <v>278</v>
      </c>
      <c r="C59" s="18">
        <v>1561</v>
      </c>
      <c r="D59" s="19">
        <f>C59/C60</f>
        <v>0.20916521506096744</v>
      </c>
      <c r="E59" s="60"/>
      <c r="F59" s="61"/>
      <c r="G59" s="61"/>
      <c r="H59" s="61"/>
      <c r="I59" s="61"/>
      <c r="J59" s="61"/>
      <c r="K59" s="61"/>
      <c r="L59" s="61"/>
      <c r="M59" s="61"/>
    </row>
    <row r="60" spans="1:13" ht="20.65" customHeight="1">
      <c r="A60" s="12"/>
      <c r="B60" s="9" t="s">
        <v>50</v>
      </c>
      <c r="C60" s="18">
        <f>SUM(C57:C59)</f>
        <v>7463</v>
      </c>
      <c r="D60" s="19">
        <f>SUM(D57:D59)</f>
        <v>0.99999999999999989</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2918</v>
      </c>
      <c r="D63" s="19">
        <f>C63/C65</f>
        <v>0.39204621792288058</v>
      </c>
      <c r="E63" s="60"/>
      <c r="F63" s="61"/>
      <c r="G63" s="61"/>
      <c r="H63" s="61"/>
      <c r="I63" s="61"/>
      <c r="J63" s="61"/>
      <c r="K63" s="61"/>
      <c r="L63" s="61"/>
      <c r="M63" s="61"/>
    </row>
    <row r="64" spans="1:13" ht="20.65" customHeight="1">
      <c r="A64" s="12"/>
      <c r="B64" s="9" t="s">
        <v>295</v>
      </c>
      <c r="C64" s="18">
        <v>4525</v>
      </c>
      <c r="D64" s="19">
        <f>C64/C65</f>
        <v>0.60795378207711948</v>
      </c>
      <c r="E64" s="60"/>
      <c r="F64" s="61"/>
      <c r="G64" s="61"/>
      <c r="H64" s="61"/>
      <c r="I64" s="61"/>
      <c r="J64" s="61"/>
      <c r="K64" s="61"/>
      <c r="L64" s="61"/>
      <c r="M64" s="61"/>
    </row>
    <row r="65" spans="1:13" ht="20.65" customHeight="1">
      <c r="A65" s="12"/>
      <c r="B65" s="9" t="s">
        <v>50</v>
      </c>
      <c r="C65" s="18">
        <f>SUM(C63:C64)</f>
        <v>7443</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2742</v>
      </c>
      <c r="D68" s="19">
        <f>C68/C70</f>
        <v>0.32107728337236535</v>
      </c>
      <c r="E68" s="60"/>
      <c r="F68" s="61"/>
      <c r="G68" s="61"/>
      <c r="H68" s="61"/>
      <c r="I68" s="61"/>
      <c r="J68" s="61"/>
      <c r="K68" s="61"/>
      <c r="L68" s="61"/>
      <c r="M68" s="61"/>
    </row>
    <row r="69" spans="1:13" ht="20.65" customHeight="1">
      <c r="A69" s="12"/>
      <c r="B69" s="9" t="s">
        <v>309</v>
      </c>
      <c r="C69" s="18">
        <v>5798</v>
      </c>
      <c r="D69" s="19">
        <f>C69/C70</f>
        <v>0.6789227166276347</v>
      </c>
      <c r="E69" s="60"/>
      <c r="F69" s="61"/>
      <c r="G69" s="61"/>
      <c r="H69" s="61"/>
      <c r="I69" s="61"/>
      <c r="J69" s="61"/>
      <c r="K69" s="61"/>
      <c r="L69" s="61"/>
      <c r="M69" s="61"/>
    </row>
    <row r="70" spans="1:13" ht="20.65" customHeight="1">
      <c r="A70" s="12"/>
      <c r="B70" s="9" t="s">
        <v>50</v>
      </c>
      <c r="C70" s="18">
        <f>SUM(C68:C69)</f>
        <v>8540</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1661</v>
      </c>
      <c r="D73" s="19">
        <f>C73/C76</f>
        <v>0.19968742486174562</v>
      </c>
      <c r="E73" s="60"/>
      <c r="F73" s="61"/>
      <c r="G73" s="61"/>
      <c r="H73" s="61"/>
      <c r="I73" s="61"/>
      <c r="J73" s="61"/>
      <c r="K73" s="61"/>
      <c r="L73" s="61"/>
      <c r="M73" s="61"/>
    </row>
    <row r="74" spans="1:13" ht="20.65" customHeight="1">
      <c r="A74" s="12"/>
      <c r="B74" s="9" t="s">
        <v>321</v>
      </c>
      <c r="C74" s="18">
        <v>1563</v>
      </c>
      <c r="D74" s="19">
        <f>C74/C76</f>
        <v>0.1879057465736956</v>
      </c>
      <c r="E74" s="60"/>
      <c r="F74" s="61"/>
      <c r="G74" s="61"/>
      <c r="H74" s="61"/>
      <c r="I74" s="61"/>
      <c r="J74" s="61"/>
      <c r="K74" s="61"/>
      <c r="L74" s="61"/>
      <c r="M74" s="61"/>
    </row>
    <row r="75" spans="1:13" ht="20.65" customHeight="1">
      <c r="A75" s="12"/>
      <c r="B75" s="9" t="s">
        <v>323</v>
      </c>
      <c r="C75" s="18">
        <v>5094</v>
      </c>
      <c r="D75" s="19">
        <f>C75/C76</f>
        <v>0.61240682856455875</v>
      </c>
      <c r="E75" s="60"/>
      <c r="F75" s="61"/>
      <c r="G75" s="61"/>
      <c r="H75" s="61"/>
      <c r="I75" s="61"/>
      <c r="J75" s="61"/>
      <c r="K75" s="61"/>
      <c r="L75" s="61"/>
      <c r="M75" s="61"/>
    </row>
    <row r="76" spans="1:13" ht="20.65" customHeight="1">
      <c r="A76" s="12"/>
      <c r="B76" s="9" t="s">
        <v>50</v>
      </c>
      <c r="C76" s="18">
        <f>SUM(C73:C75)</f>
        <v>8318</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2598</v>
      </c>
      <c r="D79" s="19">
        <f>C79/C82</f>
        <v>0.30216329378925333</v>
      </c>
      <c r="E79" s="60"/>
      <c r="F79" s="61"/>
      <c r="G79" s="61"/>
      <c r="H79" s="61"/>
      <c r="I79" s="61"/>
      <c r="J79" s="61"/>
      <c r="K79" s="61"/>
      <c r="L79" s="61"/>
      <c r="M79" s="61"/>
    </row>
    <row r="80" spans="1:13" ht="20.65" customHeight="1">
      <c r="A80" s="12"/>
      <c r="B80" s="9" t="s">
        <v>332</v>
      </c>
      <c r="C80" s="18">
        <v>1143</v>
      </c>
      <c r="D80" s="19">
        <f>C80/C82</f>
        <v>0.13293789253314725</v>
      </c>
      <c r="E80" s="60"/>
      <c r="F80" s="61"/>
      <c r="G80" s="61"/>
      <c r="H80" s="61"/>
      <c r="I80" s="61"/>
      <c r="J80" s="61"/>
      <c r="K80" s="61"/>
      <c r="L80" s="61"/>
      <c r="M80" s="61"/>
    </row>
    <row r="81" spans="1:13" ht="20.65" customHeight="1">
      <c r="A81" s="12"/>
      <c r="B81" s="9" t="s">
        <v>333</v>
      </c>
      <c r="C81" s="18">
        <v>4857</v>
      </c>
      <c r="D81" s="19">
        <f>C81/C82</f>
        <v>0.56489881367759942</v>
      </c>
      <c r="E81" s="60"/>
      <c r="F81" s="61"/>
      <c r="G81" s="61"/>
      <c r="H81" s="61"/>
      <c r="I81" s="61"/>
      <c r="J81" s="61"/>
      <c r="K81" s="61"/>
      <c r="L81" s="61"/>
      <c r="M81" s="61"/>
    </row>
    <row r="82" spans="1:13" ht="20.65" customHeight="1">
      <c r="A82" s="12"/>
      <c r="B82" s="9" t="s">
        <v>50</v>
      </c>
      <c r="C82" s="18">
        <f>SUM(C79:C81)</f>
        <v>8598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804</v>
      </c>
      <c r="D85" s="19">
        <f>C85/C89</f>
        <v>8.9472512797685283E-2</v>
      </c>
      <c r="E85" s="60"/>
      <c r="F85" s="61"/>
      <c r="G85" s="61"/>
      <c r="H85" s="61"/>
      <c r="I85" s="61"/>
      <c r="J85" s="61"/>
      <c r="K85" s="61"/>
      <c r="L85" s="61"/>
      <c r="M85" s="61"/>
    </row>
    <row r="86" spans="1:13" ht="20.65" customHeight="1">
      <c r="A86" s="12"/>
      <c r="B86" s="9" t="s">
        <v>342</v>
      </c>
      <c r="C86" s="18">
        <v>4255</v>
      </c>
      <c r="D86" s="19">
        <f>C86/C89</f>
        <v>0.47351435566436678</v>
      </c>
      <c r="E86" s="60"/>
      <c r="F86" s="61"/>
      <c r="G86" s="61"/>
      <c r="H86" s="61"/>
      <c r="I86" s="61"/>
      <c r="J86" s="61"/>
      <c r="K86" s="61"/>
      <c r="L86" s="61"/>
      <c r="M86" s="61"/>
    </row>
    <row r="87" spans="1:13" ht="20.65" customHeight="1">
      <c r="A87" s="12"/>
      <c r="B87" s="9" t="s">
        <v>344</v>
      </c>
      <c r="C87" s="18">
        <v>1041</v>
      </c>
      <c r="D87" s="19">
        <f>C87/C89</f>
        <v>0.11584687291342087</v>
      </c>
      <c r="E87" s="60"/>
      <c r="F87" s="61"/>
      <c r="G87" s="61"/>
      <c r="H87" s="61"/>
      <c r="I87" s="61"/>
      <c r="J87" s="61"/>
      <c r="K87" s="61"/>
      <c r="L87" s="61"/>
      <c r="M87" s="61"/>
    </row>
    <row r="88" spans="1:13" ht="20.65" customHeight="1">
      <c r="A88" s="12"/>
      <c r="B88" s="9" t="s">
        <v>346</v>
      </c>
      <c r="C88" s="18">
        <v>2886</v>
      </c>
      <c r="D88" s="19">
        <f>C88/C89</f>
        <v>0.32116625862452702</v>
      </c>
      <c r="E88" s="60"/>
      <c r="F88" s="61"/>
      <c r="G88" s="61"/>
      <c r="H88" s="61"/>
      <c r="I88" s="61"/>
      <c r="J88" s="61"/>
      <c r="K88" s="61"/>
      <c r="L88" s="61"/>
      <c r="M88" s="61"/>
    </row>
    <row r="89" spans="1:13" ht="20.65" customHeight="1">
      <c r="A89" s="12"/>
      <c r="B89" s="9" t="s">
        <v>50</v>
      </c>
      <c r="C89" s="18">
        <f>SUM(C85:C88)</f>
        <v>8986</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4517</v>
      </c>
      <c r="D92" s="19">
        <f>C92/C94</f>
        <v>0.5749013618429426</v>
      </c>
      <c r="E92" s="60"/>
      <c r="F92" s="61"/>
      <c r="G92" s="61"/>
      <c r="H92" s="61"/>
      <c r="I92" s="61"/>
      <c r="J92" s="61"/>
      <c r="K92" s="61"/>
      <c r="L92" s="61"/>
      <c r="M92" s="61"/>
    </row>
    <row r="93" spans="1:13" ht="20.65" customHeight="1">
      <c r="A93" s="12"/>
      <c r="B93" s="9" t="s">
        <v>355</v>
      </c>
      <c r="C93" s="18">
        <v>3340</v>
      </c>
      <c r="D93" s="19">
        <f>C93/C94</f>
        <v>0.4250986381570574</v>
      </c>
      <c r="E93" s="60"/>
      <c r="F93" s="61"/>
      <c r="G93" s="61"/>
      <c r="H93" s="61"/>
      <c r="I93" s="61"/>
      <c r="J93" s="61"/>
      <c r="K93" s="61"/>
      <c r="L93" s="61"/>
      <c r="M93" s="61"/>
    </row>
    <row r="94" spans="1:13" ht="20.65" customHeight="1">
      <c r="A94" s="12"/>
      <c r="B94" s="9" t="s">
        <v>50</v>
      </c>
      <c r="C94" s="18">
        <f>SUM(C92:C93)</f>
        <v>7857</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4980</v>
      </c>
      <c r="D97" s="19">
        <f>C97/C99</f>
        <v>0.66355762824783482</v>
      </c>
      <c r="E97" s="60"/>
      <c r="F97" s="61"/>
      <c r="G97" s="61"/>
      <c r="H97" s="61"/>
      <c r="I97" s="61"/>
      <c r="J97" s="61"/>
      <c r="K97" s="61"/>
      <c r="L97" s="61"/>
      <c r="M97" s="61"/>
    </row>
    <row r="98" spans="1:13" ht="20.65" customHeight="1">
      <c r="A98" s="12"/>
      <c r="B98" s="9" t="s">
        <v>364</v>
      </c>
      <c r="C98" s="18">
        <v>2525</v>
      </c>
      <c r="D98" s="19">
        <f>C98/C99</f>
        <v>0.33644237175216524</v>
      </c>
      <c r="E98" s="60"/>
      <c r="F98" s="61"/>
      <c r="G98" s="61"/>
      <c r="H98" s="61"/>
      <c r="I98" s="61"/>
      <c r="J98" s="61"/>
      <c r="K98" s="61"/>
      <c r="L98" s="61"/>
      <c r="M98" s="61"/>
    </row>
    <row r="99" spans="1:13" ht="20.65" customHeight="1">
      <c r="A99" s="12"/>
      <c r="B99" s="9" t="s">
        <v>50</v>
      </c>
      <c r="C99" s="18">
        <f>SUM(C97:C98)</f>
        <v>7505</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4"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44.65" customHeight="1">
      <c r="A3" s="8"/>
      <c r="B3" s="9" t="s">
        <v>15</v>
      </c>
      <c r="C3" s="9" t="s">
        <v>16</v>
      </c>
      <c r="D3" s="9" t="s">
        <v>17</v>
      </c>
      <c r="E3" s="56"/>
      <c r="F3" s="9" t="s">
        <v>102</v>
      </c>
      <c r="G3" s="9" t="s">
        <v>16</v>
      </c>
      <c r="H3" s="9" t="s">
        <v>17</v>
      </c>
      <c r="I3" s="56"/>
      <c r="J3" s="9" t="s">
        <v>841</v>
      </c>
      <c r="K3" s="9" t="s">
        <v>16</v>
      </c>
      <c r="L3" s="9" t="s">
        <v>17</v>
      </c>
      <c r="M3" s="57"/>
    </row>
    <row r="4" spans="1:13" ht="20.65" customHeight="1">
      <c r="A4" s="12"/>
      <c r="B4" s="9" t="s">
        <v>27</v>
      </c>
      <c r="C4" s="18">
        <v>6612</v>
      </c>
      <c r="D4" s="19">
        <f>C4/C9</f>
        <v>0.48503521126760563</v>
      </c>
      <c r="E4" s="59"/>
      <c r="F4" s="9" t="s">
        <v>109</v>
      </c>
      <c r="G4" s="18">
        <v>8178</v>
      </c>
      <c r="H4" s="19">
        <f>G4/G6</f>
        <v>0.61959239336313354</v>
      </c>
      <c r="I4" s="59"/>
      <c r="J4" s="9" t="s">
        <v>924</v>
      </c>
      <c r="K4" s="18">
        <v>7288</v>
      </c>
      <c r="L4" s="19">
        <f>K4/K6</f>
        <v>0.57183209101608479</v>
      </c>
      <c r="M4" s="60"/>
    </row>
    <row r="5" spans="1:13" ht="20.65" customHeight="1">
      <c r="A5" s="12"/>
      <c r="B5" s="9" t="s">
        <v>37</v>
      </c>
      <c r="C5" s="18">
        <v>1597</v>
      </c>
      <c r="D5" s="19">
        <f>C5/C9</f>
        <v>0.11715082159624413</v>
      </c>
      <c r="E5" s="59"/>
      <c r="F5" s="9" t="s">
        <v>112</v>
      </c>
      <c r="G5" s="18">
        <v>5021</v>
      </c>
      <c r="H5" s="19">
        <f>G5/G6</f>
        <v>0.3804076066368664</v>
      </c>
      <c r="I5" s="59"/>
      <c r="J5" s="9" t="s">
        <v>925</v>
      </c>
      <c r="K5" s="18">
        <v>5457</v>
      </c>
      <c r="L5" s="19">
        <f>K5/K6</f>
        <v>0.42816790898391527</v>
      </c>
      <c r="M5" s="60"/>
    </row>
    <row r="6" spans="1:13" ht="20.65" customHeight="1">
      <c r="A6" s="12"/>
      <c r="B6" s="9" t="s">
        <v>47</v>
      </c>
      <c r="C6" s="18">
        <v>188</v>
      </c>
      <c r="D6" s="19">
        <f>C6/C9</f>
        <v>1.3791079812206572E-2</v>
      </c>
      <c r="E6" s="59"/>
      <c r="F6" s="9" t="s">
        <v>50</v>
      </c>
      <c r="G6" s="18">
        <f>SUM(G4:G5)</f>
        <v>13199</v>
      </c>
      <c r="H6" s="19">
        <f>SUM(H4:H5)</f>
        <v>1</v>
      </c>
      <c r="I6" s="59"/>
      <c r="J6" s="9" t="s">
        <v>50</v>
      </c>
      <c r="K6" s="18">
        <f>SUM(K4:K5)</f>
        <v>12745</v>
      </c>
      <c r="L6" s="19">
        <f>SUM(L4:L5)</f>
        <v>1</v>
      </c>
      <c r="M6" s="60"/>
    </row>
    <row r="7" spans="1:13" ht="20.65" customHeight="1">
      <c r="A7" s="12"/>
      <c r="B7" s="9" t="s">
        <v>52</v>
      </c>
      <c r="C7" s="18">
        <v>5186</v>
      </c>
      <c r="D7" s="19">
        <f>C7/C9</f>
        <v>0.38042840375586856</v>
      </c>
      <c r="E7" s="60"/>
      <c r="F7" s="63"/>
      <c r="G7" s="63"/>
      <c r="H7" s="63"/>
      <c r="I7" s="61"/>
      <c r="J7" s="63"/>
      <c r="K7" s="63"/>
      <c r="L7" s="63"/>
      <c r="M7" s="61"/>
    </row>
    <row r="8" spans="1:13" ht="32.65" customHeight="1">
      <c r="A8" s="12"/>
      <c r="B8" s="9" t="s">
        <v>55</v>
      </c>
      <c r="C8" s="18">
        <v>49</v>
      </c>
      <c r="D8" s="19">
        <f>C8/C9</f>
        <v>3.5944835680751172E-3</v>
      </c>
      <c r="E8" s="59"/>
      <c r="F8" s="9" t="s">
        <v>20</v>
      </c>
      <c r="G8" s="9" t="s">
        <v>16</v>
      </c>
      <c r="H8" s="9" t="s">
        <v>17</v>
      </c>
      <c r="I8" s="59"/>
      <c r="J8" s="9" t="s">
        <v>926</v>
      </c>
      <c r="K8" s="9" t="s">
        <v>16</v>
      </c>
      <c r="L8" s="9" t="s">
        <v>17</v>
      </c>
      <c r="M8" s="60"/>
    </row>
    <row r="9" spans="1:13" ht="32.65" customHeight="1">
      <c r="A9" s="12"/>
      <c r="B9" s="9" t="s">
        <v>50</v>
      </c>
      <c r="C9" s="18">
        <f>SUM(C4:C8)</f>
        <v>13632</v>
      </c>
      <c r="D9" s="19">
        <f>SUM(D4:D8)</f>
        <v>1</v>
      </c>
      <c r="E9" s="59"/>
      <c r="F9" s="9" t="s">
        <v>30</v>
      </c>
      <c r="G9" s="43">
        <v>2512</v>
      </c>
      <c r="H9" s="19">
        <f>G9/G11</f>
        <v>0.69296551724137934</v>
      </c>
      <c r="I9" s="59"/>
      <c r="J9" s="9" t="s">
        <v>927</v>
      </c>
      <c r="K9" s="18">
        <v>6322</v>
      </c>
      <c r="L9" s="19">
        <f>K9/K12</f>
        <v>0.4862702869010076</v>
      </c>
      <c r="M9" s="60"/>
    </row>
    <row r="10" spans="1:13" ht="20.65" customHeight="1">
      <c r="A10" s="49"/>
      <c r="B10" s="62"/>
      <c r="C10" s="63"/>
      <c r="D10" s="63"/>
      <c r="E10" s="64"/>
      <c r="F10" s="9" t="s">
        <v>40</v>
      </c>
      <c r="G10" s="18">
        <v>1113</v>
      </c>
      <c r="H10" s="19">
        <f>G10/G11</f>
        <v>0.30703448275862066</v>
      </c>
      <c r="I10" s="59"/>
      <c r="J10" s="9" t="s">
        <v>928</v>
      </c>
      <c r="K10" s="18">
        <v>3129</v>
      </c>
      <c r="L10" s="19">
        <f>K10/K12</f>
        <v>0.24067379432351357</v>
      </c>
      <c r="M10" s="60"/>
    </row>
    <row r="11" spans="1:13" ht="20.65" customHeight="1">
      <c r="A11" s="12"/>
      <c r="B11" s="9" t="s">
        <v>75</v>
      </c>
      <c r="C11" s="9" t="s">
        <v>16</v>
      </c>
      <c r="D11" s="9" t="s">
        <v>17</v>
      </c>
      <c r="E11" s="59"/>
      <c r="F11" s="9" t="s">
        <v>50</v>
      </c>
      <c r="G11" s="18">
        <f>SUM(G9:G10)</f>
        <v>3625</v>
      </c>
      <c r="H11" s="19">
        <f>SUM(H9:H10)</f>
        <v>1</v>
      </c>
      <c r="I11" s="59"/>
      <c r="J11" s="9" t="s">
        <v>929</v>
      </c>
      <c r="K11" s="18">
        <v>3550</v>
      </c>
      <c r="L11" s="19">
        <f>K11/K12</f>
        <v>0.2730559187754788</v>
      </c>
      <c r="M11" s="60"/>
    </row>
    <row r="12" spans="1:13" ht="20.65" customHeight="1">
      <c r="A12" s="12"/>
      <c r="B12" s="9" t="s">
        <v>81</v>
      </c>
      <c r="C12" s="18">
        <v>6056</v>
      </c>
      <c r="D12" s="19">
        <f>C12/C15</f>
        <v>0.48494554772581677</v>
      </c>
      <c r="E12" s="60"/>
      <c r="F12" s="63"/>
      <c r="G12" s="63"/>
      <c r="H12" s="63"/>
      <c r="I12" s="64"/>
      <c r="J12" s="9" t="s">
        <v>50</v>
      </c>
      <c r="K12" s="18">
        <f>SUM(K9:K11)</f>
        <v>13001</v>
      </c>
      <c r="L12" s="19">
        <f>SUM(L9:L11)</f>
        <v>1</v>
      </c>
      <c r="M12" s="60"/>
    </row>
    <row r="13" spans="1:13" ht="32.65" customHeight="1">
      <c r="A13" s="12"/>
      <c r="B13" s="9" t="s">
        <v>85</v>
      </c>
      <c r="C13" s="18">
        <v>4793</v>
      </c>
      <c r="D13" s="19">
        <f>C13/C15</f>
        <v>0.38380845611787318</v>
      </c>
      <c r="E13" s="59"/>
      <c r="F13" s="9" t="s">
        <v>58</v>
      </c>
      <c r="G13" s="9" t="s">
        <v>16</v>
      </c>
      <c r="H13" s="9" t="s">
        <v>17</v>
      </c>
      <c r="I13" s="60"/>
      <c r="J13" s="63"/>
      <c r="K13" s="63"/>
      <c r="L13" s="63"/>
      <c r="M13" s="61"/>
    </row>
    <row r="14" spans="1:13" ht="32.65" customHeight="1">
      <c r="A14" s="12"/>
      <c r="B14" s="9" t="s">
        <v>90</v>
      </c>
      <c r="C14" s="18">
        <v>1639</v>
      </c>
      <c r="D14" s="19">
        <f>C14/C15</f>
        <v>0.13124599615631005</v>
      </c>
      <c r="E14" s="59"/>
      <c r="F14" s="9" t="s">
        <v>63</v>
      </c>
      <c r="G14" s="18">
        <v>665</v>
      </c>
      <c r="H14" s="19">
        <f>G14/G16</f>
        <v>0.4627696590118302</v>
      </c>
      <c r="I14" s="59"/>
      <c r="J14" s="9" t="s">
        <v>549</v>
      </c>
      <c r="K14" s="9" t="s">
        <v>16</v>
      </c>
      <c r="L14" s="9" t="s">
        <v>17</v>
      </c>
      <c r="M14" s="60"/>
    </row>
    <row r="15" spans="1:13" ht="32.65" customHeight="1">
      <c r="A15" s="12"/>
      <c r="B15" s="9" t="s">
        <v>50</v>
      </c>
      <c r="C15" s="18">
        <f>SUM(C12:C14)</f>
        <v>12488</v>
      </c>
      <c r="D15" s="19">
        <f>SUM(D12:D14)</f>
        <v>1</v>
      </c>
      <c r="E15" s="59"/>
      <c r="F15" s="9" t="s">
        <v>70</v>
      </c>
      <c r="G15" s="18">
        <v>772</v>
      </c>
      <c r="H15" s="19">
        <f>G15/G16</f>
        <v>0.5372303409881698</v>
      </c>
      <c r="I15" s="59"/>
      <c r="J15" s="9" t="s">
        <v>930</v>
      </c>
      <c r="K15" s="18">
        <v>1539</v>
      </c>
      <c r="L15" s="19">
        <f>K15/K17</f>
        <v>0.48078725398313027</v>
      </c>
      <c r="M15" s="60"/>
    </row>
    <row r="16" spans="1:13" ht="20.65" customHeight="1">
      <c r="A16" s="49"/>
      <c r="B16" s="62"/>
      <c r="C16" s="63"/>
      <c r="D16" s="63"/>
      <c r="E16" s="64"/>
      <c r="F16" s="9" t="s">
        <v>50</v>
      </c>
      <c r="G16" s="18">
        <f>SUM(G14:G15)</f>
        <v>1437</v>
      </c>
      <c r="H16" s="19">
        <f>SUM(H14:H15)</f>
        <v>1</v>
      </c>
      <c r="I16" s="59"/>
      <c r="J16" s="9" t="s">
        <v>931</v>
      </c>
      <c r="K16" s="18">
        <v>1662</v>
      </c>
      <c r="L16" s="19">
        <f>K16/K17</f>
        <v>0.51921274601686973</v>
      </c>
      <c r="M16" s="60"/>
    </row>
    <row r="17" spans="1:13" ht="20.65" customHeight="1">
      <c r="A17" s="12"/>
      <c r="B17" s="9" t="s">
        <v>108</v>
      </c>
      <c r="C17" s="9" t="s">
        <v>16</v>
      </c>
      <c r="D17" s="9" t="s">
        <v>17</v>
      </c>
      <c r="E17" s="60"/>
      <c r="F17" s="63"/>
      <c r="G17" s="63"/>
      <c r="H17" s="63"/>
      <c r="I17" s="64"/>
      <c r="J17" s="9" t="s">
        <v>50</v>
      </c>
      <c r="K17" s="18">
        <f>SUM(K15:K16)</f>
        <v>3201</v>
      </c>
      <c r="L17" s="19">
        <f>SUM(L15:L16)</f>
        <v>1</v>
      </c>
      <c r="M17" s="60"/>
    </row>
    <row r="18" spans="1:13" ht="20.65" customHeight="1">
      <c r="A18" s="12"/>
      <c r="B18" s="9" t="s">
        <v>111</v>
      </c>
      <c r="C18" s="18">
        <v>2839</v>
      </c>
      <c r="D18" s="19">
        <f>C18/C22</f>
        <v>0.23408641160949867</v>
      </c>
      <c r="E18" s="59"/>
      <c r="F18" s="9" t="s">
        <v>68</v>
      </c>
      <c r="G18" s="9" t="s">
        <v>16</v>
      </c>
      <c r="H18" s="9" t="s">
        <v>17</v>
      </c>
      <c r="I18" s="60"/>
      <c r="J18" s="63"/>
      <c r="K18" s="63"/>
      <c r="L18" s="63"/>
      <c r="M18" s="61"/>
    </row>
    <row r="19" spans="1:13" ht="32.65" customHeight="1">
      <c r="A19" s="12"/>
      <c r="B19" s="9" t="s">
        <v>114</v>
      </c>
      <c r="C19" s="18">
        <v>2793</v>
      </c>
      <c r="D19" s="19">
        <f>C19/C22</f>
        <v>0.23029353562005278</v>
      </c>
      <c r="E19" s="59"/>
      <c r="F19" s="9" t="s">
        <v>77</v>
      </c>
      <c r="G19" s="43">
        <v>3170</v>
      </c>
      <c r="H19" s="19">
        <f>G19/G21</f>
        <v>0.47158583754834871</v>
      </c>
      <c r="I19" s="59"/>
      <c r="J19" s="9" t="s">
        <v>363</v>
      </c>
      <c r="K19" s="9" t="s">
        <v>16</v>
      </c>
      <c r="L19" s="9" t="s">
        <v>17</v>
      </c>
      <c r="M19" s="60"/>
    </row>
    <row r="20" spans="1:13" ht="20.65" customHeight="1">
      <c r="A20" s="12"/>
      <c r="B20" s="9" t="s">
        <v>120</v>
      </c>
      <c r="C20" s="18">
        <v>3587</v>
      </c>
      <c r="D20" s="19">
        <f>C20/C22</f>
        <v>0.29576187335092347</v>
      </c>
      <c r="E20" s="59"/>
      <c r="F20" s="9" t="s">
        <v>83</v>
      </c>
      <c r="G20" s="43">
        <v>3552</v>
      </c>
      <c r="H20" s="19">
        <f>G20/G21</f>
        <v>0.52841416245165129</v>
      </c>
      <c r="I20" s="59"/>
      <c r="J20" s="9" t="s">
        <v>366</v>
      </c>
      <c r="K20" s="18">
        <v>4893</v>
      </c>
      <c r="L20" s="19">
        <f>K20/K22</f>
        <v>0.53023407022106628</v>
      </c>
      <c r="M20" s="60"/>
    </row>
    <row r="21" spans="1:13" ht="20.65" customHeight="1">
      <c r="A21" s="12"/>
      <c r="B21" s="9" t="s">
        <v>127</v>
      </c>
      <c r="C21" s="18">
        <v>2909</v>
      </c>
      <c r="D21" s="19">
        <f>C21/C22</f>
        <v>0.23985817941952506</v>
      </c>
      <c r="E21" s="59"/>
      <c r="F21" s="9" t="s">
        <v>50</v>
      </c>
      <c r="G21" s="18">
        <f>SUM(G19:G20)</f>
        <v>6722</v>
      </c>
      <c r="H21" s="19">
        <f>SUM(H19:H20)</f>
        <v>1</v>
      </c>
      <c r="I21" s="59"/>
      <c r="J21" s="9" t="s">
        <v>368</v>
      </c>
      <c r="K21" s="18">
        <v>4335</v>
      </c>
      <c r="L21" s="19">
        <f>K21/K22</f>
        <v>0.46976592977893367</v>
      </c>
      <c r="M21" s="60"/>
    </row>
    <row r="22" spans="1:13" ht="20.65" customHeight="1">
      <c r="A22" s="12"/>
      <c r="B22" s="9" t="s">
        <v>50</v>
      </c>
      <c r="C22" s="18">
        <f>SUM(C18:C21)</f>
        <v>12128</v>
      </c>
      <c r="D22" s="19">
        <f>SUM(D18:D21)</f>
        <v>0.99999999999999989</v>
      </c>
      <c r="E22" s="60"/>
      <c r="F22" s="65"/>
      <c r="G22" s="65"/>
      <c r="H22" s="65"/>
      <c r="I22" s="64"/>
      <c r="J22" s="9" t="s">
        <v>50</v>
      </c>
      <c r="K22" s="18">
        <f>SUM(K20:K21)</f>
        <v>9228</v>
      </c>
      <c r="L22" s="19">
        <f>SUM(L20:L21)</f>
        <v>1</v>
      </c>
      <c r="M22" s="60"/>
    </row>
    <row r="23" spans="1:13" ht="20.65" customHeight="1">
      <c r="A23" s="49"/>
      <c r="B23" s="62"/>
      <c r="C23" s="63"/>
      <c r="D23" s="63"/>
      <c r="E23" s="61"/>
      <c r="F23" s="61"/>
      <c r="G23" s="61"/>
      <c r="H23" s="61"/>
      <c r="I23" s="61"/>
      <c r="J23" s="63"/>
      <c r="K23" s="63"/>
      <c r="L23" s="63"/>
      <c r="M23" s="61"/>
    </row>
    <row r="24" spans="1:13" ht="32.65" customHeight="1">
      <c r="A24" s="12"/>
      <c r="B24" s="9" t="s">
        <v>137</v>
      </c>
      <c r="C24" s="9" t="s">
        <v>16</v>
      </c>
      <c r="D24" s="9" t="s">
        <v>17</v>
      </c>
      <c r="E24" s="60"/>
      <c r="F24" s="61"/>
      <c r="G24" s="61"/>
      <c r="H24" s="61"/>
      <c r="I24" s="64"/>
      <c r="J24" s="9" t="s">
        <v>370</v>
      </c>
      <c r="K24" s="9" t="s">
        <v>16</v>
      </c>
      <c r="L24" s="9" t="s">
        <v>17</v>
      </c>
      <c r="M24" s="60"/>
    </row>
    <row r="25" spans="1:13" ht="20.65" customHeight="1">
      <c r="A25" s="12"/>
      <c r="B25" s="9" t="s">
        <v>142</v>
      </c>
      <c r="C25" s="18">
        <v>7485</v>
      </c>
      <c r="D25" s="19">
        <f>C25/C27</f>
        <v>0.6357227790045864</v>
      </c>
      <c r="E25" s="60"/>
      <c r="F25" s="61"/>
      <c r="G25" s="61"/>
      <c r="H25" s="61"/>
      <c r="I25" s="64"/>
      <c r="J25" s="9" t="s">
        <v>372</v>
      </c>
      <c r="K25" s="18">
        <v>3896</v>
      </c>
      <c r="L25" s="19">
        <f>K25/K28</f>
        <v>0.35029670922495953</v>
      </c>
      <c r="M25" s="60"/>
    </row>
    <row r="26" spans="1:13" ht="20.65" customHeight="1">
      <c r="A26" s="12"/>
      <c r="B26" s="9" t="s">
        <v>148</v>
      </c>
      <c r="C26" s="18">
        <v>4289</v>
      </c>
      <c r="D26" s="19">
        <f>C26/C27</f>
        <v>0.3642772209954136</v>
      </c>
      <c r="E26" s="60"/>
      <c r="F26" s="61"/>
      <c r="G26" s="61"/>
      <c r="H26" s="61"/>
      <c r="I26" s="64"/>
      <c r="J26" s="9" t="s">
        <v>374</v>
      </c>
      <c r="K26" s="18">
        <v>4326</v>
      </c>
      <c r="L26" s="19">
        <f>K26/K28</f>
        <v>0.38895882035605106</v>
      </c>
      <c r="M26" s="60"/>
    </row>
    <row r="27" spans="1:13" ht="20.65" customHeight="1">
      <c r="A27" s="12"/>
      <c r="B27" s="9" t="s">
        <v>50</v>
      </c>
      <c r="C27" s="18">
        <f>SUM(C25:C26)</f>
        <v>11774</v>
      </c>
      <c r="D27" s="19">
        <f>SUM(D25:D26)</f>
        <v>1</v>
      </c>
      <c r="E27" s="60"/>
      <c r="F27" s="61"/>
      <c r="G27" s="61"/>
      <c r="H27" s="61"/>
      <c r="I27" s="64"/>
      <c r="J27" s="9" t="s">
        <v>376</v>
      </c>
      <c r="K27" s="18">
        <v>2900</v>
      </c>
      <c r="L27" s="19">
        <f>K27/K28</f>
        <v>0.2607444704189894</v>
      </c>
      <c r="M27" s="60"/>
    </row>
    <row r="28" spans="1:13" ht="20.65" customHeight="1">
      <c r="A28" s="49"/>
      <c r="B28" s="62"/>
      <c r="C28" s="63"/>
      <c r="D28" s="63"/>
      <c r="E28" s="61"/>
      <c r="F28" s="61"/>
      <c r="G28" s="61"/>
      <c r="H28" s="61"/>
      <c r="I28" s="64"/>
      <c r="J28" s="9" t="s">
        <v>50</v>
      </c>
      <c r="K28" s="18">
        <f>SUM(K25:K27)</f>
        <v>11122</v>
      </c>
      <c r="L28" s="19">
        <f>SUM(L25:L27)</f>
        <v>1</v>
      </c>
      <c r="M28" s="60"/>
    </row>
    <row r="29" spans="1:13" ht="20.65" customHeight="1">
      <c r="A29" s="12"/>
      <c r="B29" s="9" t="s">
        <v>158</v>
      </c>
      <c r="C29" s="9" t="s">
        <v>16</v>
      </c>
      <c r="D29" s="9" t="s">
        <v>17</v>
      </c>
      <c r="E29" s="60"/>
      <c r="F29" s="61"/>
      <c r="G29" s="61"/>
      <c r="H29" s="61"/>
      <c r="I29" s="61"/>
      <c r="J29" s="65"/>
      <c r="K29" s="65"/>
      <c r="L29" s="65"/>
      <c r="M29" s="61"/>
    </row>
    <row r="30" spans="1:13" ht="20.65" customHeight="1">
      <c r="A30" s="12"/>
      <c r="B30" s="9" t="s">
        <v>163</v>
      </c>
      <c r="C30" s="18">
        <v>2922</v>
      </c>
      <c r="D30" s="19">
        <f>C30/C33</f>
        <v>0.28368932038834954</v>
      </c>
      <c r="E30" s="60"/>
      <c r="F30" s="61"/>
      <c r="G30" s="61"/>
      <c r="H30" s="61"/>
      <c r="I30" s="61"/>
      <c r="J30" s="61"/>
      <c r="K30" s="61"/>
      <c r="L30" s="61"/>
      <c r="M30" s="61"/>
    </row>
    <row r="31" spans="1:13" ht="20.65" customHeight="1">
      <c r="A31" s="12"/>
      <c r="B31" s="9" t="s">
        <v>169</v>
      </c>
      <c r="C31" s="18">
        <v>4597</v>
      </c>
      <c r="D31" s="19">
        <f>C31/C33</f>
        <v>0.4463106796116505</v>
      </c>
      <c r="E31" s="60"/>
      <c r="F31" s="61"/>
      <c r="G31" s="61"/>
      <c r="H31" s="61"/>
      <c r="I31" s="61"/>
      <c r="J31" s="61"/>
      <c r="K31" s="61"/>
      <c r="L31" s="61"/>
      <c r="M31" s="61"/>
    </row>
    <row r="32" spans="1:13" ht="32.65" customHeight="1">
      <c r="A32" s="12"/>
      <c r="B32" s="9" t="s">
        <v>176</v>
      </c>
      <c r="C32" s="18">
        <v>2781</v>
      </c>
      <c r="D32" s="19">
        <f>C32/C33</f>
        <v>0.27</v>
      </c>
      <c r="E32" s="60"/>
      <c r="F32" s="61"/>
      <c r="G32" s="61"/>
      <c r="H32" s="61"/>
      <c r="I32" s="61"/>
      <c r="J32" s="61"/>
      <c r="K32" s="61"/>
      <c r="L32" s="61"/>
      <c r="M32" s="61"/>
    </row>
    <row r="33" spans="1:13" ht="20.65" customHeight="1">
      <c r="A33" s="12"/>
      <c r="B33" s="9" t="s">
        <v>50</v>
      </c>
      <c r="C33" s="18">
        <f>SUM(C30:C32)</f>
        <v>10300</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2644</v>
      </c>
      <c r="D36" s="19">
        <f>C36/C38</f>
        <v>0.28830007632755422</v>
      </c>
      <c r="E36" s="60"/>
      <c r="F36" s="61"/>
      <c r="G36" s="61"/>
      <c r="H36" s="61"/>
      <c r="I36" s="61"/>
      <c r="J36" s="61"/>
      <c r="K36" s="61"/>
      <c r="L36" s="61"/>
      <c r="M36" s="61"/>
    </row>
    <row r="37" spans="1:13" ht="20.65" customHeight="1">
      <c r="A37" s="12"/>
      <c r="B37" s="9" t="s">
        <v>199</v>
      </c>
      <c r="C37" s="18">
        <v>6527</v>
      </c>
      <c r="D37" s="19">
        <f>C37/C38</f>
        <v>0.71169992367244572</v>
      </c>
      <c r="E37" s="60"/>
      <c r="F37" s="61"/>
      <c r="G37" s="61"/>
      <c r="H37" s="61"/>
      <c r="I37" s="61"/>
      <c r="J37" s="61"/>
      <c r="K37" s="61"/>
      <c r="L37" s="61"/>
      <c r="M37" s="61"/>
    </row>
    <row r="38" spans="1:13" ht="20.65" customHeight="1">
      <c r="A38" s="12"/>
      <c r="B38" s="9" t="s">
        <v>50</v>
      </c>
      <c r="C38" s="18">
        <f>SUM(C36:C37)</f>
        <v>9171</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3874</v>
      </c>
      <c r="D41" s="19">
        <f>C41/C44</f>
        <v>0.43601575689364097</v>
      </c>
      <c r="E41" s="60"/>
      <c r="F41" s="61"/>
      <c r="G41" s="61"/>
      <c r="H41" s="61"/>
      <c r="I41" s="61"/>
      <c r="J41" s="61"/>
      <c r="K41" s="61"/>
      <c r="L41" s="61"/>
      <c r="M41" s="61"/>
    </row>
    <row r="42" spans="1:13" ht="20.65" customHeight="1">
      <c r="A42" s="12"/>
      <c r="B42" s="9" t="s">
        <v>220</v>
      </c>
      <c r="C42" s="18">
        <v>2141</v>
      </c>
      <c r="D42" s="19">
        <f>C42/C44</f>
        <v>0.2409679234665166</v>
      </c>
      <c r="E42" s="60"/>
      <c r="F42" s="61"/>
      <c r="G42" s="61"/>
      <c r="H42" s="61"/>
      <c r="I42" s="61"/>
      <c r="J42" s="61"/>
      <c r="K42" s="61"/>
      <c r="L42" s="61"/>
      <c r="M42" s="61"/>
    </row>
    <row r="43" spans="1:13" ht="32.65" customHeight="1">
      <c r="A43" s="12"/>
      <c r="B43" s="9" t="s">
        <v>224</v>
      </c>
      <c r="C43" s="18">
        <v>2870</v>
      </c>
      <c r="D43" s="19">
        <f>C43/C44</f>
        <v>0.32301631963984245</v>
      </c>
      <c r="E43" s="60"/>
      <c r="F43" s="61"/>
      <c r="G43" s="61"/>
      <c r="H43" s="61"/>
      <c r="I43" s="61"/>
      <c r="J43" s="61"/>
      <c r="K43" s="61"/>
      <c r="L43" s="61"/>
      <c r="M43" s="61"/>
    </row>
    <row r="44" spans="1:13" ht="20.65" customHeight="1">
      <c r="A44" s="12"/>
      <c r="B44" s="9" t="s">
        <v>50</v>
      </c>
      <c r="C44" s="18">
        <f>SUM(C41:C43)</f>
        <v>8885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5181</v>
      </c>
      <c r="D47" s="19">
        <f>C47/C49</f>
        <v>0.58463100880162489</v>
      </c>
      <c r="E47" s="60"/>
      <c r="F47" s="61"/>
      <c r="G47" s="61"/>
      <c r="H47" s="61"/>
      <c r="I47" s="61"/>
      <c r="J47" s="61"/>
      <c r="K47" s="61"/>
      <c r="L47" s="61"/>
      <c r="M47" s="61"/>
    </row>
    <row r="48" spans="1:13" ht="32.65" customHeight="1">
      <c r="A48" s="12"/>
      <c r="B48" s="9" t="s">
        <v>241</v>
      </c>
      <c r="C48" s="18">
        <v>3681</v>
      </c>
      <c r="D48" s="19">
        <f>C48/C49</f>
        <v>0.41536899119837506</v>
      </c>
      <c r="E48" s="60"/>
      <c r="F48" s="61"/>
      <c r="G48" s="61"/>
      <c r="H48" s="61"/>
      <c r="I48" s="61"/>
      <c r="J48" s="61"/>
      <c r="K48" s="61"/>
      <c r="L48" s="61"/>
      <c r="M48" s="61"/>
    </row>
    <row r="49" spans="1:13" ht="20.65" customHeight="1">
      <c r="A49" s="12"/>
      <c r="B49" s="9" t="s">
        <v>50</v>
      </c>
      <c r="C49" s="18">
        <f>SUM(C47:C48)</f>
        <v>8862</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5742</v>
      </c>
      <c r="D52" s="19">
        <f>C52/C54</f>
        <v>0.67118644067796607</v>
      </c>
      <c r="E52" s="60"/>
      <c r="F52" s="61"/>
      <c r="G52" s="61"/>
      <c r="H52" s="61"/>
      <c r="I52" s="61"/>
      <c r="J52" s="61"/>
      <c r="K52" s="61"/>
      <c r="L52" s="61"/>
      <c r="M52" s="61"/>
    </row>
    <row r="53" spans="1:13" ht="20.65" customHeight="1">
      <c r="A53" s="12"/>
      <c r="B53" s="9" t="s">
        <v>259</v>
      </c>
      <c r="C53" s="18">
        <v>2813</v>
      </c>
      <c r="D53" s="19">
        <f>C53/C54</f>
        <v>0.32881355932203388</v>
      </c>
      <c r="E53" s="60"/>
      <c r="F53" s="61"/>
      <c r="G53" s="61"/>
      <c r="H53" s="61"/>
      <c r="I53" s="61"/>
      <c r="J53" s="61"/>
      <c r="K53" s="61"/>
      <c r="L53" s="61"/>
      <c r="M53" s="61"/>
    </row>
    <row r="54" spans="1:13" ht="20.65" customHeight="1">
      <c r="A54" s="12"/>
      <c r="B54" s="9" t="s">
        <v>50</v>
      </c>
      <c r="C54" s="18">
        <f>SUM(C52:C53)</f>
        <v>8555</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3053</v>
      </c>
      <c r="D57" s="19">
        <f>C57/C60</f>
        <v>0.34214950128880423</v>
      </c>
      <c r="E57" s="60"/>
      <c r="F57" s="61"/>
      <c r="G57" s="61"/>
      <c r="H57" s="61"/>
      <c r="I57" s="61"/>
      <c r="J57" s="61"/>
      <c r="K57" s="61"/>
      <c r="L57" s="61"/>
      <c r="M57" s="61"/>
    </row>
    <row r="58" spans="1:13" ht="20.65" customHeight="1">
      <c r="A58" s="12"/>
      <c r="B58" s="9" t="s">
        <v>274</v>
      </c>
      <c r="C58" s="18">
        <v>3752</v>
      </c>
      <c r="D58" s="19">
        <f>C58/C60</f>
        <v>0.42048638350330608</v>
      </c>
      <c r="E58" s="60"/>
      <c r="F58" s="61"/>
      <c r="G58" s="61"/>
      <c r="H58" s="61"/>
      <c r="I58" s="61"/>
      <c r="J58" s="61"/>
      <c r="K58" s="61"/>
      <c r="L58" s="61"/>
      <c r="M58" s="61"/>
    </row>
    <row r="59" spans="1:13" ht="20.65" customHeight="1">
      <c r="A59" s="12"/>
      <c r="B59" s="9" t="s">
        <v>278</v>
      </c>
      <c r="C59" s="18">
        <v>2118</v>
      </c>
      <c r="D59" s="19">
        <f>C59/C60</f>
        <v>0.23736411520788972</v>
      </c>
      <c r="E59" s="60"/>
      <c r="F59" s="61"/>
      <c r="G59" s="61"/>
      <c r="H59" s="61"/>
      <c r="I59" s="61"/>
      <c r="J59" s="61"/>
      <c r="K59" s="61"/>
      <c r="L59" s="61"/>
      <c r="M59" s="61"/>
    </row>
    <row r="60" spans="1:13" ht="20.65" customHeight="1">
      <c r="A60" s="12"/>
      <c r="B60" s="9" t="s">
        <v>50</v>
      </c>
      <c r="C60" s="18">
        <f>SUM(C57:C59)</f>
        <v>8923</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3215</v>
      </c>
      <c r="D63" s="19">
        <f>C63/C65</f>
        <v>0.36659064994298746</v>
      </c>
      <c r="E63" s="60"/>
      <c r="F63" s="61"/>
      <c r="G63" s="61"/>
      <c r="H63" s="61"/>
      <c r="I63" s="61"/>
      <c r="J63" s="61"/>
      <c r="K63" s="61"/>
      <c r="L63" s="61"/>
      <c r="M63" s="61"/>
    </row>
    <row r="64" spans="1:13" ht="20.65" customHeight="1">
      <c r="A64" s="12"/>
      <c r="B64" s="9" t="s">
        <v>295</v>
      </c>
      <c r="C64" s="18">
        <v>5555</v>
      </c>
      <c r="D64" s="19">
        <f>C64/C65</f>
        <v>0.63340935005701249</v>
      </c>
      <c r="E64" s="60"/>
      <c r="F64" s="61"/>
      <c r="G64" s="61"/>
      <c r="H64" s="61"/>
      <c r="I64" s="61"/>
      <c r="J64" s="61"/>
      <c r="K64" s="61"/>
      <c r="L64" s="61"/>
      <c r="M64" s="61"/>
    </row>
    <row r="65" spans="1:13" ht="20.65" customHeight="1">
      <c r="A65" s="12"/>
      <c r="B65" s="9" t="s">
        <v>50</v>
      </c>
      <c r="C65" s="18">
        <f>SUM(C63:C64)</f>
        <v>8770</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3490</v>
      </c>
      <c r="D68" s="19">
        <f>C68/C70</f>
        <v>0.35341772151898732</v>
      </c>
      <c r="E68" s="60"/>
      <c r="F68" s="61"/>
      <c r="G68" s="61"/>
      <c r="H68" s="61"/>
      <c r="I68" s="61"/>
      <c r="J68" s="61"/>
      <c r="K68" s="61"/>
      <c r="L68" s="61"/>
      <c r="M68" s="61"/>
    </row>
    <row r="69" spans="1:13" ht="20.65" customHeight="1">
      <c r="A69" s="12"/>
      <c r="B69" s="9" t="s">
        <v>309</v>
      </c>
      <c r="C69" s="18">
        <v>6385</v>
      </c>
      <c r="D69" s="19">
        <f>C69/C70</f>
        <v>0.64658227848101268</v>
      </c>
      <c r="E69" s="60"/>
      <c r="F69" s="61"/>
      <c r="G69" s="61"/>
      <c r="H69" s="61"/>
      <c r="I69" s="61"/>
      <c r="J69" s="61"/>
      <c r="K69" s="61"/>
      <c r="L69" s="61"/>
      <c r="M69" s="61"/>
    </row>
    <row r="70" spans="1:13" ht="20.65" customHeight="1">
      <c r="A70" s="12"/>
      <c r="B70" s="9" t="s">
        <v>50</v>
      </c>
      <c r="C70" s="18">
        <f>SUM(C68:C69)</f>
        <v>9875</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2946</v>
      </c>
      <c r="D73" s="19">
        <f>C73/C76</f>
        <v>0.30327362569487337</v>
      </c>
      <c r="E73" s="60"/>
      <c r="F73" s="61"/>
      <c r="G73" s="61"/>
      <c r="H73" s="61"/>
      <c r="I73" s="61"/>
      <c r="J73" s="61"/>
      <c r="K73" s="61"/>
      <c r="L73" s="61"/>
      <c r="M73" s="61"/>
    </row>
    <row r="74" spans="1:13" ht="20.65" customHeight="1">
      <c r="A74" s="12"/>
      <c r="B74" s="9" t="s">
        <v>321</v>
      </c>
      <c r="C74" s="18">
        <v>1808</v>
      </c>
      <c r="D74" s="19">
        <f>C74/C76</f>
        <v>0.1861231212682726</v>
      </c>
      <c r="E74" s="60"/>
      <c r="F74" s="61"/>
      <c r="G74" s="61"/>
      <c r="H74" s="61"/>
      <c r="I74" s="61"/>
      <c r="J74" s="61"/>
      <c r="K74" s="61"/>
      <c r="L74" s="61"/>
      <c r="M74" s="61"/>
    </row>
    <row r="75" spans="1:13" ht="20.65" customHeight="1">
      <c r="A75" s="12"/>
      <c r="B75" s="9" t="s">
        <v>323</v>
      </c>
      <c r="C75" s="18">
        <v>4960</v>
      </c>
      <c r="D75" s="19">
        <f>C75/C76</f>
        <v>0.51060325303685405</v>
      </c>
      <c r="E75" s="60"/>
      <c r="F75" s="61"/>
      <c r="G75" s="61"/>
      <c r="H75" s="61"/>
      <c r="I75" s="61"/>
      <c r="J75" s="61"/>
      <c r="K75" s="61"/>
      <c r="L75" s="61"/>
      <c r="M75" s="61"/>
    </row>
    <row r="76" spans="1:13" ht="20.65" customHeight="1">
      <c r="A76" s="12"/>
      <c r="B76" s="9" t="s">
        <v>50</v>
      </c>
      <c r="C76" s="18">
        <f>SUM(C73:C75)</f>
        <v>9714</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3773</v>
      </c>
      <c r="D79" s="19">
        <f>C79/C82</f>
        <v>0.3656362050586297</v>
      </c>
      <c r="E79" s="60"/>
      <c r="F79" s="61"/>
      <c r="G79" s="61"/>
      <c r="H79" s="61"/>
      <c r="I79" s="61"/>
      <c r="J79" s="61"/>
      <c r="K79" s="61"/>
      <c r="L79" s="61"/>
      <c r="M79" s="61"/>
    </row>
    <row r="80" spans="1:13" ht="20.65" customHeight="1">
      <c r="A80" s="12"/>
      <c r="B80" s="9" t="s">
        <v>332</v>
      </c>
      <c r="C80" s="18">
        <v>1040</v>
      </c>
      <c r="D80" s="19">
        <f>C80/C82</f>
        <v>0.1007849597829247</v>
      </c>
      <c r="E80" s="60"/>
      <c r="F80" s="61"/>
      <c r="G80" s="61"/>
      <c r="H80" s="61"/>
      <c r="I80" s="61"/>
      <c r="J80" s="61"/>
      <c r="K80" s="61"/>
      <c r="L80" s="61"/>
      <c r="M80" s="61"/>
    </row>
    <row r="81" spans="1:13" ht="20.65" customHeight="1">
      <c r="A81" s="12"/>
      <c r="B81" s="9" t="s">
        <v>333</v>
      </c>
      <c r="C81" s="18">
        <v>5506</v>
      </c>
      <c r="D81" s="19">
        <f>C81/C82</f>
        <v>0.53357883515844562</v>
      </c>
      <c r="E81" s="60"/>
      <c r="F81" s="61"/>
      <c r="G81" s="61"/>
      <c r="H81" s="61"/>
      <c r="I81" s="61"/>
      <c r="J81" s="61"/>
      <c r="K81" s="61"/>
      <c r="L81" s="61"/>
      <c r="M81" s="61"/>
    </row>
    <row r="82" spans="1:13" ht="20.65" customHeight="1">
      <c r="A82" s="12"/>
      <c r="B82" s="9" t="s">
        <v>50</v>
      </c>
      <c r="C82" s="18">
        <f>SUM(C79:C81)</f>
        <v>10319</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1595</v>
      </c>
      <c r="D85" s="19">
        <f>C85/C89</f>
        <v>0.17137638336735792</v>
      </c>
      <c r="E85" s="60"/>
      <c r="F85" s="61"/>
      <c r="G85" s="61"/>
      <c r="H85" s="61"/>
      <c r="I85" s="61"/>
      <c r="J85" s="61"/>
      <c r="K85" s="61"/>
      <c r="L85" s="61"/>
      <c r="M85" s="61"/>
    </row>
    <row r="86" spans="1:13" ht="20.65" customHeight="1">
      <c r="A86" s="12"/>
      <c r="B86" s="9" t="s">
        <v>342</v>
      </c>
      <c r="C86" s="18">
        <v>2157</v>
      </c>
      <c r="D86" s="19">
        <f>C86/C89</f>
        <v>0.23176104007736112</v>
      </c>
      <c r="E86" s="60"/>
      <c r="F86" s="61"/>
      <c r="G86" s="61"/>
      <c r="H86" s="61"/>
      <c r="I86" s="61"/>
      <c r="J86" s="61"/>
      <c r="K86" s="61"/>
      <c r="L86" s="61"/>
      <c r="M86" s="61"/>
    </row>
    <row r="87" spans="1:13" ht="20.65" customHeight="1">
      <c r="A87" s="12"/>
      <c r="B87" s="9" t="s">
        <v>344</v>
      </c>
      <c r="C87" s="18">
        <v>2588</v>
      </c>
      <c r="D87" s="19">
        <f>C87/C89</f>
        <v>0.27807026968948101</v>
      </c>
      <c r="E87" s="60"/>
      <c r="F87" s="61"/>
      <c r="G87" s="61"/>
      <c r="H87" s="61"/>
      <c r="I87" s="61"/>
      <c r="J87" s="61"/>
      <c r="K87" s="61"/>
      <c r="L87" s="61"/>
      <c r="M87" s="61"/>
    </row>
    <row r="88" spans="1:13" ht="20.65" customHeight="1">
      <c r="A88" s="12"/>
      <c r="B88" s="9" t="s">
        <v>346</v>
      </c>
      <c r="C88" s="18">
        <v>2967</v>
      </c>
      <c r="D88" s="19">
        <f>C88/C89</f>
        <v>0.31879230686579996</v>
      </c>
      <c r="E88" s="60"/>
      <c r="F88" s="61"/>
      <c r="G88" s="61"/>
      <c r="H88" s="61"/>
      <c r="I88" s="61"/>
      <c r="J88" s="61"/>
      <c r="K88" s="61"/>
      <c r="L88" s="61"/>
      <c r="M88" s="61"/>
    </row>
    <row r="89" spans="1:13" ht="20.65" customHeight="1">
      <c r="A89" s="12"/>
      <c r="B89" s="9" t="s">
        <v>50</v>
      </c>
      <c r="C89" s="18">
        <f>SUM(C85:C88)</f>
        <v>9307</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4417</v>
      </c>
      <c r="D92" s="19">
        <f>C92/C94</f>
        <v>0.45838522208385224</v>
      </c>
      <c r="E92" s="60"/>
      <c r="F92" s="61"/>
      <c r="G92" s="61"/>
      <c r="H92" s="61"/>
      <c r="I92" s="61"/>
      <c r="J92" s="61"/>
      <c r="K92" s="61"/>
      <c r="L92" s="61"/>
      <c r="M92" s="61"/>
    </row>
    <row r="93" spans="1:13" ht="20.65" customHeight="1">
      <c r="A93" s="12"/>
      <c r="B93" s="9" t="s">
        <v>355</v>
      </c>
      <c r="C93" s="18">
        <v>5219</v>
      </c>
      <c r="D93" s="19">
        <f>C93/C94</f>
        <v>0.54161477791614776</v>
      </c>
      <c r="E93" s="60"/>
      <c r="F93" s="61"/>
      <c r="G93" s="61"/>
      <c r="H93" s="61"/>
      <c r="I93" s="61"/>
      <c r="J93" s="61"/>
      <c r="K93" s="61"/>
      <c r="L93" s="61"/>
      <c r="M93" s="61"/>
    </row>
    <row r="94" spans="1:13" ht="20.65" customHeight="1">
      <c r="A94" s="12"/>
      <c r="B94" s="9" t="s">
        <v>50</v>
      </c>
      <c r="C94" s="18">
        <f>SUM(C92:C93)</f>
        <v>9636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5784</v>
      </c>
      <c r="D97" s="19">
        <f>C97/C99</f>
        <v>0.65378094269243814</v>
      </c>
      <c r="E97" s="60"/>
      <c r="F97" s="61"/>
      <c r="G97" s="61"/>
      <c r="H97" s="61"/>
      <c r="I97" s="61"/>
      <c r="J97" s="61"/>
      <c r="K97" s="61"/>
      <c r="L97" s="61"/>
      <c r="M97" s="61"/>
    </row>
    <row r="98" spans="1:13" ht="20.65" customHeight="1">
      <c r="A98" s="12"/>
      <c r="B98" s="9" t="s">
        <v>364</v>
      </c>
      <c r="C98" s="18">
        <v>3063</v>
      </c>
      <c r="D98" s="19">
        <f>C98/C99</f>
        <v>0.34621905730756186</v>
      </c>
      <c r="E98" s="60"/>
      <c r="F98" s="61"/>
      <c r="G98" s="61"/>
      <c r="H98" s="61"/>
      <c r="I98" s="61"/>
      <c r="J98" s="61"/>
      <c r="K98" s="61"/>
      <c r="L98" s="61"/>
      <c r="M98" s="61"/>
    </row>
    <row r="99" spans="1:13" ht="20.65" customHeight="1">
      <c r="A99" s="12"/>
      <c r="B99" s="9" t="s">
        <v>50</v>
      </c>
      <c r="C99" s="18">
        <f>SUM(C97:C98)</f>
        <v>8847</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5"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44</v>
      </c>
      <c r="D4" s="19">
        <f>C4/C9</f>
        <v>0.14057507987220447</v>
      </c>
      <c r="E4" s="60"/>
    </row>
    <row r="5" spans="1:5" ht="20.65" customHeight="1">
      <c r="A5" s="12"/>
      <c r="B5" s="9" t="s">
        <v>37</v>
      </c>
      <c r="C5" s="18">
        <v>33</v>
      </c>
      <c r="D5" s="19">
        <f>C5/C9</f>
        <v>0.10543130990415335</v>
      </c>
      <c r="E5" s="60"/>
    </row>
    <row r="6" spans="1:5" ht="20.65" customHeight="1">
      <c r="A6" s="12"/>
      <c r="B6" s="9" t="s">
        <v>47</v>
      </c>
      <c r="C6" s="18">
        <v>6</v>
      </c>
      <c r="D6" s="19">
        <f>C6/C9</f>
        <v>1.9169329073482427E-2</v>
      </c>
      <c r="E6" s="60"/>
    </row>
    <row r="7" spans="1:5" ht="20.65" customHeight="1">
      <c r="A7" s="12"/>
      <c r="B7" s="9" t="s">
        <v>52</v>
      </c>
      <c r="C7" s="18">
        <v>230</v>
      </c>
      <c r="D7" s="19">
        <f>C7/C9</f>
        <v>0.73482428115015974</v>
      </c>
      <c r="E7" s="60"/>
    </row>
    <row r="8" spans="1:5" ht="20.65" customHeight="1">
      <c r="A8" s="12"/>
      <c r="B8" s="9" t="s">
        <v>55</v>
      </c>
      <c r="C8" s="18">
        <v>0</v>
      </c>
      <c r="D8" s="19">
        <f>C8/C9</f>
        <v>0</v>
      </c>
      <c r="E8" s="60"/>
    </row>
    <row r="9" spans="1:5" ht="20.65" customHeight="1">
      <c r="A9" s="12"/>
      <c r="B9" s="9" t="s">
        <v>50</v>
      </c>
      <c r="C9" s="18">
        <f>SUM(C4:C8)</f>
        <v>313</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106</v>
      </c>
      <c r="D12" s="19">
        <f>C12/C15</f>
        <v>0.35099337748344372</v>
      </c>
      <c r="E12" s="60"/>
    </row>
    <row r="13" spans="1:5" ht="32.65" customHeight="1">
      <c r="A13" s="12"/>
      <c r="B13" s="9" t="s">
        <v>85</v>
      </c>
      <c r="C13" s="18">
        <v>157</v>
      </c>
      <c r="D13" s="19">
        <f>C13/C15</f>
        <v>0.51986754966887416</v>
      </c>
      <c r="E13" s="60"/>
    </row>
    <row r="14" spans="1:5" ht="20.65" customHeight="1">
      <c r="A14" s="12"/>
      <c r="B14" s="9" t="s">
        <v>90</v>
      </c>
      <c r="C14" s="18">
        <v>39</v>
      </c>
      <c r="D14" s="19">
        <f>C14/C15</f>
        <v>0.12913907284768211</v>
      </c>
      <c r="E14" s="60"/>
    </row>
    <row r="15" spans="1:5" ht="20.65" customHeight="1">
      <c r="A15" s="12"/>
      <c r="B15" s="9" t="s">
        <v>50</v>
      </c>
      <c r="C15" s="18">
        <f>SUM(C12:C14)</f>
        <v>302</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43</v>
      </c>
      <c r="D18" s="19">
        <f>C18/C22</f>
        <v>0.14429530201342283</v>
      </c>
      <c r="E18" s="60"/>
    </row>
    <row r="19" spans="1:5" ht="20.65" customHeight="1">
      <c r="A19" s="12"/>
      <c r="B19" s="9" t="s">
        <v>114</v>
      </c>
      <c r="C19" s="18">
        <v>129</v>
      </c>
      <c r="D19" s="19">
        <f>C19/C22</f>
        <v>0.43288590604026844</v>
      </c>
      <c r="E19" s="60"/>
    </row>
    <row r="20" spans="1:5" ht="20.65" customHeight="1">
      <c r="A20" s="12"/>
      <c r="B20" s="9" t="s">
        <v>120</v>
      </c>
      <c r="C20" s="18">
        <v>76</v>
      </c>
      <c r="D20" s="19">
        <f>C20/C22</f>
        <v>0.25503355704697989</v>
      </c>
      <c r="E20" s="60"/>
    </row>
    <row r="21" spans="1:5" ht="20.65" customHeight="1">
      <c r="A21" s="12"/>
      <c r="B21" s="9" t="s">
        <v>127</v>
      </c>
      <c r="C21" s="18">
        <v>50</v>
      </c>
      <c r="D21" s="19">
        <f>C21/C22</f>
        <v>0.16778523489932887</v>
      </c>
      <c r="E21" s="60"/>
    </row>
    <row r="22" spans="1:5" ht="20.65" customHeight="1">
      <c r="A22" s="12"/>
      <c r="B22" s="9" t="s">
        <v>50</v>
      </c>
      <c r="C22" s="18">
        <f>SUM(C18:C21)</f>
        <v>298</v>
      </c>
      <c r="D22" s="19">
        <f>SUM(D18:D21)</f>
        <v>1.0000000000000002</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166</v>
      </c>
      <c r="D25" s="19">
        <f>C25/C27</f>
        <v>0.58865248226950351</v>
      </c>
      <c r="E25" s="60"/>
    </row>
    <row r="26" spans="1:5" ht="20.65" customHeight="1">
      <c r="A26" s="12"/>
      <c r="B26" s="9" t="s">
        <v>148</v>
      </c>
      <c r="C26" s="18">
        <v>116</v>
      </c>
      <c r="D26" s="19">
        <f>C26/C27</f>
        <v>0.41134751773049644</v>
      </c>
      <c r="E26" s="60"/>
    </row>
    <row r="27" spans="1:5" ht="20.65" customHeight="1">
      <c r="A27" s="12"/>
      <c r="B27" s="9" t="s">
        <v>50</v>
      </c>
      <c r="C27" s="18">
        <f>SUM(C25:C26)</f>
        <v>282</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79</v>
      </c>
      <c r="D30" s="19">
        <f>C30/C33</f>
        <v>0.3110236220472441</v>
      </c>
      <c r="E30" s="60"/>
    </row>
    <row r="31" spans="1:5" ht="20.65" customHeight="1">
      <c r="A31" s="12"/>
      <c r="B31" s="9" t="s">
        <v>169</v>
      </c>
      <c r="C31" s="18">
        <v>134</v>
      </c>
      <c r="D31" s="19">
        <f>C31/C33</f>
        <v>0.52755905511811019</v>
      </c>
      <c r="E31" s="60"/>
    </row>
    <row r="32" spans="1:5" ht="32.65" customHeight="1">
      <c r="A32" s="12"/>
      <c r="B32" s="9" t="s">
        <v>176</v>
      </c>
      <c r="C32" s="18">
        <v>41</v>
      </c>
      <c r="D32" s="19">
        <f>C32/C33</f>
        <v>0.16141732283464566</v>
      </c>
      <c r="E32" s="60"/>
    </row>
    <row r="33" spans="1:5" ht="20.65" customHeight="1">
      <c r="A33" s="12"/>
      <c r="B33" s="9" t="s">
        <v>50</v>
      </c>
      <c r="C33" s="18">
        <f>SUM(C30:C32)</f>
        <v>254</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77</v>
      </c>
      <c r="D36" s="19">
        <f>C36/C38</f>
        <v>0.32489451476793246</v>
      </c>
      <c r="E36" s="60"/>
    </row>
    <row r="37" spans="1:5" ht="20.65" customHeight="1">
      <c r="A37" s="12"/>
      <c r="B37" s="9" t="s">
        <v>199</v>
      </c>
      <c r="C37" s="18">
        <v>160</v>
      </c>
      <c r="D37" s="19">
        <f>C37/C38</f>
        <v>0.67510548523206748</v>
      </c>
      <c r="E37" s="60"/>
    </row>
    <row r="38" spans="1:5" ht="20.65" customHeight="1">
      <c r="A38" s="12"/>
      <c r="B38" s="9" t="s">
        <v>50</v>
      </c>
      <c r="C38" s="18">
        <f>SUM(C36:C37)</f>
        <v>237</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121</v>
      </c>
      <c r="D41" s="19">
        <f>C41/C44</f>
        <v>0.53303964757709255</v>
      </c>
      <c r="E41" s="60"/>
    </row>
    <row r="42" spans="1:5" ht="20.65" customHeight="1">
      <c r="A42" s="12"/>
      <c r="B42" s="9" t="s">
        <v>220</v>
      </c>
      <c r="C42" s="18">
        <v>69</v>
      </c>
      <c r="D42" s="19">
        <f>C42/C44</f>
        <v>0.30396475770925108</v>
      </c>
      <c r="E42" s="60"/>
    </row>
    <row r="43" spans="1:5" ht="32.65" customHeight="1">
      <c r="A43" s="12"/>
      <c r="B43" s="9" t="s">
        <v>224</v>
      </c>
      <c r="C43" s="18">
        <v>37</v>
      </c>
      <c r="D43" s="19">
        <f>C43/C44</f>
        <v>0.16299559471365638</v>
      </c>
      <c r="E43" s="60"/>
    </row>
    <row r="44" spans="1:5" ht="20.65" customHeight="1">
      <c r="A44" s="12"/>
      <c r="B44" s="9" t="s">
        <v>50</v>
      </c>
      <c r="C44" s="18">
        <f>SUM(C41:C43)</f>
        <v>227</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117</v>
      </c>
      <c r="D47" s="19">
        <f>C47/C49</f>
        <v>0.52941176470588236</v>
      </c>
      <c r="E47" s="60"/>
    </row>
    <row r="48" spans="1:5" ht="32.65" customHeight="1">
      <c r="A48" s="12"/>
      <c r="B48" s="9" t="s">
        <v>241</v>
      </c>
      <c r="C48" s="18">
        <v>104</v>
      </c>
      <c r="D48" s="19">
        <f>C48/C49</f>
        <v>0.47058823529411764</v>
      </c>
      <c r="E48" s="60"/>
    </row>
    <row r="49" spans="1:5" ht="20.65" customHeight="1">
      <c r="A49" s="12"/>
      <c r="B49" s="9" t="s">
        <v>50</v>
      </c>
      <c r="C49" s="18">
        <f>SUM(C47:C48)</f>
        <v>221</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141</v>
      </c>
      <c r="D52" s="19">
        <f>C52/C54</f>
        <v>0.6294642857142857</v>
      </c>
      <c r="E52" s="60"/>
    </row>
    <row r="53" spans="1:5" ht="20.65" customHeight="1">
      <c r="A53" s="12"/>
      <c r="B53" s="9" t="s">
        <v>259</v>
      </c>
      <c r="C53" s="18">
        <v>83</v>
      </c>
      <c r="D53" s="19">
        <f>C53/C54</f>
        <v>0.3705357142857143</v>
      </c>
      <c r="E53" s="60"/>
    </row>
    <row r="54" spans="1:5" ht="20.65" customHeight="1">
      <c r="A54" s="12"/>
      <c r="B54" s="9" t="s">
        <v>50</v>
      </c>
      <c r="C54" s="18">
        <f>SUM(C52:C53)</f>
        <v>224</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96</v>
      </c>
      <c r="D57" s="19">
        <f>C57/C60</f>
        <v>0.4247787610619469</v>
      </c>
      <c r="E57" s="60"/>
    </row>
    <row r="58" spans="1:5" ht="20.65" customHeight="1">
      <c r="A58" s="12"/>
      <c r="B58" s="9" t="s">
        <v>274</v>
      </c>
      <c r="C58" s="18">
        <v>90</v>
      </c>
      <c r="D58" s="19">
        <f>C58/C60</f>
        <v>0.39823008849557523</v>
      </c>
      <c r="E58" s="60"/>
    </row>
    <row r="59" spans="1:5" ht="20.65" customHeight="1">
      <c r="A59" s="12"/>
      <c r="B59" s="9" t="s">
        <v>278</v>
      </c>
      <c r="C59" s="18">
        <v>40</v>
      </c>
      <c r="D59" s="19">
        <f>C59/C60</f>
        <v>0.17699115044247787</v>
      </c>
      <c r="E59" s="60"/>
    </row>
    <row r="60" spans="1:5" ht="20.65" customHeight="1">
      <c r="A60" s="12"/>
      <c r="B60" s="9" t="s">
        <v>50</v>
      </c>
      <c r="C60" s="18">
        <f>SUM(C57:C59)</f>
        <v>226</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71</v>
      </c>
      <c r="D63" s="19">
        <f>C63/C65</f>
        <v>0.3169642857142857</v>
      </c>
      <c r="E63" s="60"/>
    </row>
    <row r="64" spans="1:5" ht="20.65" customHeight="1">
      <c r="A64" s="12"/>
      <c r="B64" s="9" t="s">
        <v>295</v>
      </c>
      <c r="C64" s="18">
        <v>153</v>
      </c>
      <c r="D64" s="19">
        <f>C64/C65</f>
        <v>0.6830357142857143</v>
      </c>
      <c r="E64" s="60"/>
    </row>
    <row r="65" spans="1:5" ht="20.65" customHeight="1">
      <c r="A65" s="12"/>
      <c r="B65" s="9" t="s">
        <v>50</v>
      </c>
      <c r="C65" s="18">
        <f>SUM(C63:C64)</f>
        <v>224</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68</v>
      </c>
      <c r="D68" s="19">
        <f>C68/C70</f>
        <v>0.2537313432835821</v>
      </c>
      <c r="E68" s="60"/>
    </row>
    <row r="69" spans="1:5" ht="20.65" customHeight="1">
      <c r="A69" s="12"/>
      <c r="B69" s="9" t="s">
        <v>309</v>
      </c>
      <c r="C69" s="18">
        <v>200</v>
      </c>
      <c r="D69" s="19">
        <f>C69/C70</f>
        <v>0.74626865671641796</v>
      </c>
      <c r="E69" s="60"/>
    </row>
    <row r="70" spans="1:5" ht="20.65" customHeight="1">
      <c r="A70" s="12"/>
      <c r="B70" s="9" t="s">
        <v>50</v>
      </c>
      <c r="C70" s="18">
        <f>SUM(C68:C69)</f>
        <v>268</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23</v>
      </c>
      <c r="D73" s="19">
        <f>C73/C76</f>
        <v>8.6792452830188674E-2</v>
      </c>
      <c r="E73" s="60"/>
    </row>
    <row r="74" spans="1:5" ht="20.65" customHeight="1">
      <c r="A74" s="12"/>
      <c r="B74" s="9" t="s">
        <v>321</v>
      </c>
      <c r="C74" s="18">
        <v>25</v>
      </c>
      <c r="D74" s="19">
        <f>C74/C76</f>
        <v>9.4339622641509441E-2</v>
      </c>
      <c r="E74" s="60"/>
    </row>
    <row r="75" spans="1:5" ht="20.65" customHeight="1">
      <c r="A75" s="12"/>
      <c r="B75" s="9" t="s">
        <v>323</v>
      </c>
      <c r="C75" s="18">
        <v>217</v>
      </c>
      <c r="D75" s="19">
        <f>C75/C76</f>
        <v>0.81886792452830193</v>
      </c>
      <c r="E75" s="60"/>
    </row>
    <row r="76" spans="1:5" ht="20.65" customHeight="1">
      <c r="A76" s="12"/>
      <c r="B76" s="9" t="s">
        <v>50</v>
      </c>
      <c r="C76" s="18">
        <f>SUM(C73:C75)</f>
        <v>265</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88</v>
      </c>
      <c r="D79" s="19">
        <f>C79/C82</f>
        <v>0.33333333333333331</v>
      </c>
      <c r="E79" s="60"/>
    </row>
    <row r="80" spans="1:5" ht="20.65" customHeight="1">
      <c r="A80" s="12"/>
      <c r="B80" s="9" t="s">
        <v>332</v>
      </c>
      <c r="C80" s="18">
        <v>29</v>
      </c>
      <c r="D80" s="19">
        <f>C80/C82</f>
        <v>0.10984848484848485</v>
      </c>
      <c r="E80" s="60"/>
    </row>
    <row r="81" spans="1:5" ht="20.65" customHeight="1">
      <c r="A81" s="12"/>
      <c r="B81" s="9" t="s">
        <v>333</v>
      </c>
      <c r="C81" s="18">
        <v>147</v>
      </c>
      <c r="D81" s="19">
        <f>C81/C82</f>
        <v>0.55681818181818177</v>
      </c>
      <c r="E81" s="60"/>
    </row>
    <row r="82" spans="1:5" ht="20.65" customHeight="1">
      <c r="A82" s="12"/>
      <c r="B82" s="9" t="s">
        <v>50</v>
      </c>
      <c r="C82" s="18">
        <f>SUM(C79:C81)</f>
        <v>264</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8</v>
      </c>
      <c r="D85" s="19">
        <f>C85/C89</f>
        <v>2.8268551236749116E-2</v>
      </c>
      <c r="E85" s="60"/>
    </row>
    <row r="86" spans="1:5" ht="20.65" customHeight="1">
      <c r="A86" s="12"/>
      <c r="B86" s="9" t="s">
        <v>342</v>
      </c>
      <c r="C86" s="18">
        <v>39</v>
      </c>
      <c r="D86" s="19">
        <f>C86/C89</f>
        <v>0.13780918727915195</v>
      </c>
      <c r="E86" s="60"/>
    </row>
    <row r="87" spans="1:5" ht="20.65" customHeight="1">
      <c r="A87" s="12"/>
      <c r="B87" s="9" t="s">
        <v>344</v>
      </c>
      <c r="C87" s="18">
        <v>22</v>
      </c>
      <c r="D87" s="19">
        <f>C87/C89</f>
        <v>7.7738515901060068E-2</v>
      </c>
      <c r="E87" s="60"/>
    </row>
    <row r="88" spans="1:5" ht="20.65" customHeight="1">
      <c r="A88" s="12"/>
      <c r="B88" s="9" t="s">
        <v>346</v>
      </c>
      <c r="C88" s="18">
        <v>214</v>
      </c>
      <c r="D88" s="19">
        <f>C88/C89</f>
        <v>0.75618374558303891</v>
      </c>
      <c r="E88" s="60"/>
    </row>
    <row r="89" spans="1:5" ht="20.65" customHeight="1">
      <c r="A89" s="12"/>
      <c r="B89" s="9" t="s">
        <v>50</v>
      </c>
      <c r="C89" s="18">
        <f>SUM(C85:C88)</f>
        <v>283</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132</v>
      </c>
      <c r="D92" s="19">
        <f>C92/C94</f>
        <v>0.53658536585365857</v>
      </c>
      <c r="E92" s="60"/>
    </row>
    <row r="93" spans="1:5" ht="20.65" customHeight="1">
      <c r="A93" s="12"/>
      <c r="B93" s="9" t="s">
        <v>355</v>
      </c>
      <c r="C93" s="18">
        <v>114</v>
      </c>
      <c r="D93" s="19">
        <f>C93/C94</f>
        <v>0.46341463414634149</v>
      </c>
      <c r="E93" s="60"/>
    </row>
    <row r="94" spans="1:5" ht="20.65" customHeight="1">
      <c r="A94" s="12"/>
      <c r="B94" s="9" t="s">
        <v>50</v>
      </c>
      <c r="C94" s="18">
        <f>SUM(C92:C93)</f>
        <v>246</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149</v>
      </c>
      <c r="D97" s="19">
        <f>C97/C99</f>
        <v>0.6711711711711712</v>
      </c>
      <c r="E97" s="60"/>
    </row>
    <row r="98" spans="1:5" ht="20.65" customHeight="1">
      <c r="A98" s="12"/>
      <c r="B98" s="9" t="s">
        <v>364</v>
      </c>
      <c r="C98" s="18">
        <v>73</v>
      </c>
      <c r="D98" s="19">
        <f>C98/C99</f>
        <v>0.32882882882882886</v>
      </c>
      <c r="E98" s="60"/>
    </row>
    <row r="99" spans="1:5" ht="20.65" customHeight="1">
      <c r="A99" s="12"/>
      <c r="B99" s="9" t="s">
        <v>50</v>
      </c>
      <c r="C99" s="18">
        <f>SUM(C97:C98)</f>
        <v>222</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6"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58</v>
      </c>
      <c r="D4" s="19">
        <f>C4/C9</f>
        <v>0.13975903614457832</v>
      </c>
      <c r="E4" s="60"/>
    </row>
    <row r="5" spans="1:5" ht="20.65" customHeight="1">
      <c r="A5" s="12"/>
      <c r="B5" s="9" t="s">
        <v>37</v>
      </c>
      <c r="C5" s="18">
        <v>55</v>
      </c>
      <c r="D5" s="19">
        <f>C5/C9</f>
        <v>0.13253012048192772</v>
      </c>
      <c r="E5" s="60"/>
    </row>
    <row r="6" spans="1:5" ht="20.65" customHeight="1">
      <c r="A6" s="12"/>
      <c r="B6" s="9" t="s">
        <v>47</v>
      </c>
      <c r="C6" s="18">
        <v>3</v>
      </c>
      <c r="D6" s="19">
        <f>C6/C9</f>
        <v>7.2289156626506026E-3</v>
      </c>
      <c r="E6" s="60"/>
    </row>
    <row r="7" spans="1:5" ht="20.65" customHeight="1">
      <c r="A7" s="12"/>
      <c r="B7" s="9" t="s">
        <v>52</v>
      </c>
      <c r="C7" s="18">
        <v>298</v>
      </c>
      <c r="D7" s="19">
        <f>C7/C9</f>
        <v>0.71807228915662646</v>
      </c>
      <c r="E7" s="60"/>
    </row>
    <row r="8" spans="1:5" ht="20.65" customHeight="1">
      <c r="A8" s="12"/>
      <c r="B8" s="9" t="s">
        <v>55</v>
      </c>
      <c r="C8" s="18">
        <v>1</v>
      </c>
      <c r="D8" s="19">
        <f>C8/C9</f>
        <v>2.4096385542168677E-3</v>
      </c>
      <c r="E8" s="60"/>
    </row>
    <row r="9" spans="1:5" ht="20.65" customHeight="1">
      <c r="A9" s="12"/>
      <c r="B9" s="9" t="s">
        <v>50</v>
      </c>
      <c r="C9" s="18">
        <f>SUM(C4:C8)</f>
        <v>415</v>
      </c>
      <c r="D9" s="19">
        <f>SUM(D4:D8)</f>
        <v>0.99999999999999989</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143</v>
      </c>
      <c r="D12" s="19">
        <f>C12/C15</f>
        <v>0.35749999999999998</v>
      </c>
      <c r="E12" s="60"/>
    </row>
    <row r="13" spans="1:5" ht="32.65" customHeight="1">
      <c r="A13" s="12"/>
      <c r="B13" s="9" t="s">
        <v>85</v>
      </c>
      <c r="C13" s="18">
        <v>191</v>
      </c>
      <c r="D13" s="19">
        <f>C13/C15</f>
        <v>0.47749999999999998</v>
      </c>
      <c r="E13" s="60"/>
    </row>
    <row r="14" spans="1:5" ht="20.65" customHeight="1">
      <c r="A14" s="12"/>
      <c r="B14" s="9" t="s">
        <v>90</v>
      </c>
      <c r="C14" s="18">
        <v>66</v>
      </c>
      <c r="D14" s="19">
        <f>C14/C15</f>
        <v>0.16500000000000001</v>
      </c>
      <c r="E14" s="60"/>
    </row>
    <row r="15" spans="1:5" ht="20.65" customHeight="1">
      <c r="A15" s="12"/>
      <c r="B15" s="9" t="s">
        <v>50</v>
      </c>
      <c r="C15" s="18">
        <f>SUM(C12:C14)</f>
        <v>400</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86</v>
      </c>
      <c r="D18" s="19">
        <f>C18/C22</f>
        <v>0.21287128712871287</v>
      </c>
      <c r="E18" s="60"/>
    </row>
    <row r="19" spans="1:5" ht="20.65" customHeight="1">
      <c r="A19" s="12"/>
      <c r="B19" s="9" t="s">
        <v>114</v>
      </c>
      <c r="C19" s="18">
        <v>162</v>
      </c>
      <c r="D19" s="19">
        <f>C19/C22</f>
        <v>0.40099009900990101</v>
      </c>
      <c r="E19" s="60"/>
    </row>
    <row r="20" spans="1:5" ht="20.65" customHeight="1">
      <c r="A20" s="12"/>
      <c r="B20" s="9" t="s">
        <v>120</v>
      </c>
      <c r="C20" s="18">
        <v>66</v>
      </c>
      <c r="D20" s="19">
        <f>C20/C22</f>
        <v>0.16336633663366337</v>
      </c>
      <c r="E20" s="60"/>
    </row>
    <row r="21" spans="1:5" ht="20.65" customHeight="1">
      <c r="A21" s="12"/>
      <c r="B21" s="9" t="s">
        <v>127</v>
      </c>
      <c r="C21" s="18">
        <v>90</v>
      </c>
      <c r="D21" s="19">
        <f>C21/C22</f>
        <v>0.22277227722772278</v>
      </c>
      <c r="E21" s="60"/>
    </row>
    <row r="22" spans="1:5" ht="20.65" customHeight="1">
      <c r="A22" s="12"/>
      <c r="B22" s="9" t="s">
        <v>50</v>
      </c>
      <c r="C22" s="18">
        <f>SUM(C18:C21)</f>
        <v>404</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239</v>
      </c>
      <c r="D25" s="19">
        <f>C25/C27</f>
        <v>0.62729658792650922</v>
      </c>
      <c r="E25" s="60"/>
    </row>
    <row r="26" spans="1:5" ht="20.65" customHeight="1">
      <c r="A26" s="12"/>
      <c r="B26" s="9" t="s">
        <v>148</v>
      </c>
      <c r="C26" s="18">
        <v>142</v>
      </c>
      <c r="D26" s="19">
        <f>C26/C27</f>
        <v>0.37270341207349084</v>
      </c>
      <c r="E26" s="60"/>
    </row>
    <row r="27" spans="1:5" ht="20.65" customHeight="1">
      <c r="A27" s="12"/>
      <c r="B27" s="9" t="s">
        <v>50</v>
      </c>
      <c r="C27" s="18">
        <f>SUM(C25:C26)</f>
        <v>381</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91</v>
      </c>
      <c r="D30" s="19">
        <f>C30/C33</f>
        <v>0.27327327327327328</v>
      </c>
      <c r="E30" s="60"/>
    </row>
    <row r="31" spans="1:5" ht="20.65" customHeight="1">
      <c r="A31" s="12"/>
      <c r="B31" s="9" t="s">
        <v>169</v>
      </c>
      <c r="C31" s="18">
        <v>186</v>
      </c>
      <c r="D31" s="19">
        <f>C31/C33</f>
        <v>0.55855855855855852</v>
      </c>
      <c r="E31" s="60"/>
    </row>
    <row r="32" spans="1:5" ht="32.65" customHeight="1">
      <c r="A32" s="12"/>
      <c r="B32" s="9" t="s">
        <v>176</v>
      </c>
      <c r="C32" s="18">
        <v>56</v>
      </c>
      <c r="D32" s="19">
        <f>C32/C33</f>
        <v>0.16816816816816818</v>
      </c>
      <c r="E32" s="60"/>
    </row>
    <row r="33" spans="1:5" ht="20.65" customHeight="1">
      <c r="A33" s="12"/>
      <c r="B33" s="9" t="s">
        <v>50</v>
      </c>
      <c r="C33" s="18">
        <f>SUM(C30:C32)</f>
        <v>333</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71</v>
      </c>
      <c r="D36" s="19">
        <f>C36/C38</f>
        <v>0.22829581993569131</v>
      </c>
      <c r="E36" s="60"/>
    </row>
    <row r="37" spans="1:5" ht="20.65" customHeight="1">
      <c r="A37" s="12"/>
      <c r="B37" s="9" t="s">
        <v>199</v>
      </c>
      <c r="C37" s="18">
        <v>240</v>
      </c>
      <c r="D37" s="19">
        <f>C37/C38</f>
        <v>0.77170418006430863</v>
      </c>
      <c r="E37" s="60"/>
    </row>
    <row r="38" spans="1:5" ht="20.65" customHeight="1">
      <c r="A38" s="12"/>
      <c r="B38" s="9" t="s">
        <v>50</v>
      </c>
      <c r="C38" s="18">
        <f>SUM(C36:C37)</f>
        <v>311</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130</v>
      </c>
      <c r="D41" s="19">
        <f>C41/C44</f>
        <v>0.44827586206896552</v>
      </c>
      <c r="E41" s="60"/>
    </row>
    <row r="42" spans="1:5" ht="20.65" customHeight="1">
      <c r="A42" s="12"/>
      <c r="B42" s="9" t="s">
        <v>220</v>
      </c>
      <c r="C42" s="18">
        <v>60</v>
      </c>
      <c r="D42" s="19">
        <f>C42/C44</f>
        <v>0.20689655172413793</v>
      </c>
      <c r="E42" s="60"/>
    </row>
    <row r="43" spans="1:5" ht="32.65" customHeight="1">
      <c r="A43" s="12"/>
      <c r="B43" s="9" t="s">
        <v>224</v>
      </c>
      <c r="C43" s="18">
        <v>100</v>
      </c>
      <c r="D43" s="19">
        <f>C43/C44</f>
        <v>0.34482758620689657</v>
      </c>
      <c r="E43" s="60"/>
    </row>
    <row r="44" spans="1:5" ht="20.65" customHeight="1">
      <c r="A44" s="12"/>
      <c r="B44" s="9" t="s">
        <v>50</v>
      </c>
      <c r="C44" s="18">
        <f>SUM(C41:C43)</f>
        <v>290</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150</v>
      </c>
      <c r="D47" s="19">
        <f>C47/C49</f>
        <v>0.52447552447552448</v>
      </c>
      <c r="E47" s="60"/>
    </row>
    <row r="48" spans="1:5" ht="32.65" customHeight="1">
      <c r="A48" s="12"/>
      <c r="B48" s="9" t="s">
        <v>241</v>
      </c>
      <c r="C48" s="18">
        <v>136</v>
      </c>
      <c r="D48" s="19">
        <f>C48/C49</f>
        <v>0.47552447552447552</v>
      </c>
      <c r="E48" s="60"/>
    </row>
    <row r="49" spans="1:5" ht="20.65" customHeight="1">
      <c r="A49" s="12"/>
      <c r="B49" s="9" t="s">
        <v>50</v>
      </c>
      <c r="C49" s="18">
        <f>SUM(C47:C48)</f>
        <v>286</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174</v>
      </c>
      <c r="D52" s="19">
        <f>C52/C54</f>
        <v>0.54889589905362779</v>
      </c>
      <c r="E52" s="60"/>
    </row>
    <row r="53" spans="1:5" ht="20.65" customHeight="1">
      <c r="A53" s="12"/>
      <c r="B53" s="9" t="s">
        <v>259</v>
      </c>
      <c r="C53" s="18">
        <v>143</v>
      </c>
      <c r="D53" s="19">
        <f>C53/C54</f>
        <v>0.45110410094637227</v>
      </c>
      <c r="E53" s="60"/>
    </row>
    <row r="54" spans="1:5" ht="20.65" customHeight="1">
      <c r="A54" s="12"/>
      <c r="B54" s="9" t="s">
        <v>50</v>
      </c>
      <c r="C54" s="18">
        <f>SUM(C52:C53)</f>
        <v>317</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133</v>
      </c>
      <c r="D57" s="19">
        <f>C57/C60</f>
        <v>0.45084745762711864</v>
      </c>
      <c r="E57" s="60"/>
    </row>
    <row r="58" spans="1:5" ht="20.65" customHeight="1">
      <c r="A58" s="12"/>
      <c r="B58" s="9" t="s">
        <v>274</v>
      </c>
      <c r="C58" s="18">
        <v>104</v>
      </c>
      <c r="D58" s="19">
        <f>C58/C60</f>
        <v>0.35254237288135593</v>
      </c>
      <c r="E58" s="60"/>
    </row>
    <row r="59" spans="1:5" ht="20.65" customHeight="1">
      <c r="A59" s="12"/>
      <c r="B59" s="9" t="s">
        <v>278</v>
      </c>
      <c r="C59" s="18">
        <v>58</v>
      </c>
      <c r="D59" s="19">
        <f>C59/C60</f>
        <v>0.19661016949152543</v>
      </c>
      <c r="E59" s="60"/>
    </row>
    <row r="60" spans="1:5" ht="20.65" customHeight="1">
      <c r="A60" s="12"/>
      <c r="B60" s="9" t="s">
        <v>50</v>
      </c>
      <c r="C60" s="18">
        <f>SUM(C57:C59)</f>
        <v>295</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79</v>
      </c>
      <c r="D63" s="19">
        <f>C63/C65</f>
        <v>0.27054794520547948</v>
      </c>
      <c r="E63" s="60"/>
    </row>
    <row r="64" spans="1:5" ht="20.65" customHeight="1">
      <c r="A64" s="12"/>
      <c r="B64" s="9" t="s">
        <v>295</v>
      </c>
      <c r="C64" s="18">
        <v>213</v>
      </c>
      <c r="D64" s="19">
        <f>C64/C65</f>
        <v>0.72945205479452058</v>
      </c>
      <c r="E64" s="60"/>
    </row>
    <row r="65" spans="1:5" ht="20.65" customHeight="1">
      <c r="A65" s="12"/>
      <c r="B65" s="9" t="s">
        <v>50</v>
      </c>
      <c r="C65" s="18">
        <f>SUM(C63:C64)</f>
        <v>292</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98</v>
      </c>
      <c r="D68" s="19">
        <f>C68/C70</f>
        <v>0.28160919540229884</v>
      </c>
      <c r="E68" s="60"/>
    </row>
    <row r="69" spans="1:5" ht="20.65" customHeight="1">
      <c r="A69" s="12"/>
      <c r="B69" s="9" t="s">
        <v>309</v>
      </c>
      <c r="C69" s="18">
        <v>250</v>
      </c>
      <c r="D69" s="19">
        <f>C69/C70</f>
        <v>0.7183908045977011</v>
      </c>
      <c r="E69" s="60"/>
    </row>
    <row r="70" spans="1:5" ht="20.65" customHeight="1">
      <c r="A70" s="12"/>
      <c r="B70" s="9" t="s">
        <v>50</v>
      </c>
      <c r="C70" s="18">
        <f>SUM(C68:C69)</f>
        <v>348</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41</v>
      </c>
      <c r="D73" s="19">
        <f>C73/C76</f>
        <v>0.11420612813370473</v>
      </c>
      <c r="E73" s="60"/>
    </row>
    <row r="74" spans="1:5" ht="20.65" customHeight="1">
      <c r="A74" s="12"/>
      <c r="B74" s="9" t="s">
        <v>321</v>
      </c>
      <c r="C74" s="18">
        <v>38</v>
      </c>
      <c r="D74" s="19">
        <f>C74/C76</f>
        <v>0.10584958217270195</v>
      </c>
      <c r="E74" s="60"/>
    </row>
    <row r="75" spans="1:5" ht="20.65" customHeight="1">
      <c r="A75" s="12"/>
      <c r="B75" s="9" t="s">
        <v>323</v>
      </c>
      <c r="C75" s="18">
        <v>280</v>
      </c>
      <c r="D75" s="19">
        <f>C75/C76</f>
        <v>0.77994428969359331</v>
      </c>
      <c r="E75" s="60"/>
    </row>
    <row r="76" spans="1:5" ht="20.65" customHeight="1">
      <c r="A76" s="12"/>
      <c r="B76" s="9" t="s">
        <v>50</v>
      </c>
      <c r="C76" s="18">
        <f>SUM(C73:C75)</f>
        <v>359</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84</v>
      </c>
      <c r="D79" s="19">
        <f>C79/C82</f>
        <v>0.23728813559322035</v>
      </c>
      <c r="E79" s="60"/>
    </row>
    <row r="80" spans="1:5" ht="20.65" customHeight="1">
      <c r="A80" s="12"/>
      <c r="B80" s="9" t="s">
        <v>332</v>
      </c>
      <c r="C80" s="18">
        <v>41</v>
      </c>
      <c r="D80" s="19">
        <f>C80/C82</f>
        <v>0.11581920903954802</v>
      </c>
      <c r="E80" s="60"/>
    </row>
    <row r="81" spans="1:5" ht="20.65" customHeight="1">
      <c r="A81" s="12"/>
      <c r="B81" s="9" t="s">
        <v>333</v>
      </c>
      <c r="C81" s="18">
        <v>229</v>
      </c>
      <c r="D81" s="19">
        <f>C81/C82</f>
        <v>0.64689265536723162</v>
      </c>
      <c r="E81" s="60"/>
    </row>
    <row r="82" spans="1:5" ht="20.65" customHeight="1">
      <c r="A82" s="12"/>
      <c r="B82" s="9" t="s">
        <v>50</v>
      </c>
      <c r="C82" s="18">
        <f>SUM(C79:C81)</f>
        <v>354</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31</v>
      </c>
      <c r="D85" s="19">
        <f>C85/C89</f>
        <v>8.683473389355742E-2</v>
      </c>
      <c r="E85" s="60"/>
    </row>
    <row r="86" spans="1:5" ht="20.65" customHeight="1">
      <c r="A86" s="12"/>
      <c r="B86" s="9" t="s">
        <v>342</v>
      </c>
      <c r="C86" s="18">
        <v>113</v>
      </c>
      <c r="D86" s="19">
        <f>C86/C89</f>
        <v>0.31652661064425769</v>
      </c>
      <c r="E86" s="60"/>
    </row>
    <row r="87" spans="1:5" ht="20.65" customHeight="1">
      <c r="A87" s="12"/>
      <c r="B87" s="9" t="s">
        <v>344</v>
      </c>
      <c r="C87" s="18">
        <v>32</v>
      </c>
      <c r="D87" s="19">
        <f>C87/C89</f>
        <v>8.9635854341736695E-2</v>
      </c>
      <c r="E87" s="60"/>
    </row>
    <row r="88" spans="1:5" ht="20.65" customHeight="1">
      <c r="A88" s="12"/>
      <c r="B88" s="9" t="s">
        <v>346</v>
      </c>
      <c r="C88" s="18">
        <v>181</v>
      </c>
      <c r="D88" s="19">
        <f>C88/C89</f>
        <v>0.50700280112044815</v>
      </c>
      <c r="E88" s="60"/>
    </row>
    <row r="89" spans="1:5" ht="20.65" customHeight="1">
      <c r="A89" s="12"/>
      <c r="B89" s="9" t="s">
        <v>50</v>
      </c>
      <c r="C89" s="18">
        <f>SUM(C85:C88)</f>
        <v>357</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172</v>
      </c>
      <c r="D92" s="19">
        <f>C92/C94</f>
        <v>0.53416149068322982</v>
      </c>
      <c r="E92" s="60"/>
    </row>
    <row r="93" spans="1:5" ht="20.65" customHeight="1">
      <c r="A93" s="12"/>
      <c r="B93" s="9" t="s">
        <v>355</v>
      </c>
      <c r="C93" s="18">
        <v>150</v>
      </c>
      <c r="D93" s="19">
        <f>C93/C94</f>
        <v>0.46583850931677018</v>
      </c>
      <c r="E93" s="60"/>
    </row>
    <row r="94" spans="1:5" ht="20.65" customHeight="1">
      <c r="A94" s="12"/>
      <c r="B94" s="9" t="s">
        <v>50</v>
      </c>
      <c r="C94" s="18">
        <f>SUM(C92:C93)</f>
        <v>322</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190</v>
      </c>
      <c r="D97" s="19">
        <f>C97/C99</f>
        <v>0.69090909090909092</v>
      </c>
      <c r="E97" s="60"/>
    </row>
    <row r="98" spans="1:5" ht="20.65" customHeight="1">
      <c r="A98" s="12"/>
      <c r="B98" s="9" t="s">
        <v>364</v>
      </c>
      <c r="C98" s="18">
        <v>85</v>
      </c>
      <c r="D98" s="19">
        <f>C98/C99</f>
        <v>0.30909090909090908</v>
      </c>
      <c r="E98" s="60"/>
    </row>
    <row r="99" spans="1:5" ht="20.65" customHeight="1">
      <c r="A99" s="12"/>
      <c r="B99" s="9" t="s">
        <v>50</v>
      </c>
      <c r="C99" s="18">
        <f>SUM(C97:C98)</f>
        <v>275</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7"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102</v>
      </c>
      <c r="G3" s="9" t="s">
        <v>16</v>
      </c>
      <c r="H3" s="9" t="s">
        <v>17</v>
      </c>
      <c r="I3" s="56"/>
      <c r="J3" s="9" t="s">
        <v>511</v>
      </c>
      <c r="K3" s="9" t="s">
        <v>16</v>
      </c>
      <c r="L3" s="9" t="s">
        <v>17</v>
      </c>
      <c r="M3" s="57"/>
    </row>
    <row r="4" spans="1:13" ht="20.65" customHeight="1">
      <c r="A4" s="12"/>
      <c r="B4" s="9" t="s">
        <v>27</v>
      </c>
      <c r="C4" s="18">
        <v>27353</v>
      </c>
      <c r="D4" s="19">
        <f>C4/C9</f>
        <v>0.64195357788260698</v>
      </c>
      <c r="E4" s="59"/>
      <c r="F4" s="9" t="s">
        <v>109</v>
      </c>
      <c r="G4" s="18">
        <v>25516</v>
      </c>
      <c r="H4" s="19">
        <f>G4/G6</f>
        <v>0.61771612559614597</v>
      </c>
      <c r="I4" s="59"/>
      <c r="J4" s="9" t="s">
        <v>935</v>
      </c>
      <c r="K4" s="18">
        <v>19393</v>
      </c>
      <c r="L4" s="19">
        <f>K4/K7</f>
        <v>0.65902062731505084</v>
      </c>
      <c r="M4" s="60"/>
    </row>
    <row r="5" spans="1:13" ht="32.65" customHeight="1">
      <c r="A5" s="12"/>
      <c r="B5" s="9" t="s">
        <v>37</v>
      </c>
      <c r="C5" s="18">
        <v>2770</v>
      </c>
      <c r="D5" s="19">
        <f>C5/C9</f>
        <v>6.5009739726348895E-2</v>
      </c>
      <c r="E5" s="59"/>
      <c r="F5" s="9" t="s">
        <v>112</v>
      </c>
      <c r="G5" s="18">
        <v>15791</v>
      </c>
      <c r="H5" s="19">
        <f>G5/G6</f>
        <v>0.38228387440385408</v>
      </c>
      <c r="I5" s="59"/>
      <c r="J5" s="9" t="s">
        <v>936</v>
      </c>
      <c r="K5" s="18">
        <v>5089</v>
      </c>
      <c r="L5" s="19">
        <f>K5/K7</f>
        <v>0.17293641893499168</v>
      </c>
      <c r="M5" s="60"/>
    </row>
    <row r="6" spans="1:13" ht="20.65" customHeight="1">
      <c r="A6" s="12"/>
      <c r="B6" s="9" t="s">
        <v>47</v>
      </c>
      <c r="C6" s="18">
        <v>884</v>
      </c>
      <c r="D6" s="19">
        <f>C6/C9</f>
        <v>2.074679058414889E-2</v>
      </c>
      <c r="E6" s="59"/>
      <c r="F6" s="9" t="s">
        <v>50</v>
      </c>
      <c r="G6" s="18">
        <f>SUM(G4:G5)</f>
        <v>41307</v>
      </c>
      <c r="H6" s="19">
        <f>SUM(H4:H5)</f>
        <v>1</v>
      </c>
      <c r="I6" s="59"/>
      <c r="J6" s="9" t="s">
        <v>937</v>
      </c>
      <c r="K6" s="18">
        <v>4945</v>
      </c>
      <c r="L6" s="19">
        <f>K6/K7</f>
        <v>0.16804295374995754</v>
      </c>
      <c r="M6" s="60"/>
    </row>
    <row r="7" spans="1:13" ht="20.65" customHeight="1">
      <c r="A7" s="12"/>
      <c r="B7" s="9" t="s">
        <v>52</v>
      </c>
      <c r="C7" s="18">
        <v>11489</v>
      </c>
      <c r="D7" s="19">
        <f>C7/C9</f>
        <v>0.26963786993358213</v>
      </c>
      <c r="E7" s="60"/>
      <c r="F7" s="63"/>
      <c r="G7" s="63"/>
      <c r="H7" s="63"/>
      <c r="I7" s="64"/>
      <c r="J7" s="9" t="s">
        <v>50</v>
      </c>
      <c r="K7" s="18">
        <f>SUM(K4:K6)</f>
        <v>29427</v>
      </c>
      <c r="L7" s="19">
        <f>SUM(L4:L6)</f>
        <v>1</v>
      </c>
      <c r="M7" s="60"/>
    </row>
    <row r="8" spans="1:13" ht="20.65" customHeight="1">
      <c r="A8" s="12"/>
      <c r="B8" s="9" t="s">
        <v>55</v>
      </c>
      <c r="C8" s="18">
        <v>113</v>
      </c>
      <c r="D8" s="19">
        <f>C8/C9</f>
        <v>2.6520218733131497E-3</v>
      </c>
      <c r="E8" s="59"/>
      <c r="F8" s="9" t="s">
        <v>20</v>
      </c>
      <c r="G8" s="9" t="s">
        <v>16</v>
      </c>
      <c r="H8" s="9" t="s">
        <v>17</v>
      </c>
      <c r="I8" s="60"/>
      <c r="J8" s="63"/>
      <c r="K8" s="63"/>
      <c r="L8" s="63"/>
      <c r="M8" s="61"/>
    </row>
    <row r="9" spans="1:13" ht="20.65" customHeight="1">
      <c r="A9" s="12"/>
      <c r="B9" s="9" t="s">
        <v>50</v>
      </c>
      <c r="C9" s="18">
        <f>SUM(C4:C8)</f>
        <v>42609</v>
      </c>
      <c r="D9" s="19">
        <f>SUM(D4:D8)</f>
        <v>1.0000000000000002</v>
      </c>
      <c r="E9" s="59"/>
      <c r="F9" s="9" t="s">
        <v>30</v>
      </c>
      <c r="G9" s="43">
        <v>6999</v>
      </c>
      <c r="H9" s="19">
        <f>G9/G11</f>
        <v>0.64673812603954905</v>
      </c>
      <c r="I9" s="59"/>
      <c r="J9" s="9" t="s">
        <v>514</v>
      </c>
      <c r="K9" s="9" t="s">
        <v>16</v>
      </c>
      <c r="L9" s="9" t="s">
        <v>17</v>
      </c>
      <c r="M9" s="60"/>
    </row>
    <row r="10" spans="1:13" ht="20.65" customHeight="1">
      <c r="A10" s="49"/>
      <c r="B10" s="62"/>
      <c r="C10" s="63"/>
      <c r="D10" s="63"/>
      <c r="E10" s="64"/>
      <c r="F10" s="9" t="s">
        <v>40</v>
      </c>
      <c r="G10" s="43">
        <v>3823</v>
      </c>
      <c r="H10" s="19">
        <f>G10/G11</f>
        <v>0.35326187396045095</v>
      </c>
      <c r="I10" s="59"/>
      <c r="J10" s="9" t="s">
        <v>938</v>
      </c>
      <c r="K10" s="18">
        <v>22882</v>
      </c>
      <c r="L10" s="19">
        <f>K10/K12</f>
        <v>0.66420899854862114</v>
      </c>
      <c r="M10" s="60"/>
    </row>
    <row r="11" spans="1:13" ht="20.65" customHeight="1">
      <c r="A11" s="12"/>
      <c r="B11" s="9" t="s">
        <v>75</v>
      </c>
      <c r="C11" s="9" t="s">
        <v>16</v>
      </c>
      <c r="D11" s="9" t="s">
        <v>17</v>
      </c>
      <c r="E11" s="59"/>
      <c r="F11" s="9" t="s">
        <v>50</v>
      </c>
      <c r="G11" s="18">
        <f>SUM(G9:G10)</f>
        <v>10822</v>
      </c>
      <c r="H11" s="19">
        <f>SUM(H9:H10)</f>
        <v>1</v>
      </c>
      <c r="I11" s="59"/>
      <c r="J11" s="9" t="s">
        <v>939</v>
      </c>
      <c r="K11" s="18">
        <v>11568</v>
      </c>
      <c r="L11" s="19">
        <f>K11/K12</f>
        <v>0.3357910014513788</v>
      </c>
      <c r="M11" s="60"/>
    </row>
    <row r="12" spans="1:13" ht="20.65" customHeight="1">
      <c r="A12" s="12"/>
      <c r="B12" s="9" t="s">
        <v>81</v>
      </c>
      <c r="C12" s="18">
        <v>17102</v>
      </c>
      <c r="D12" s="19">
        <f>C12/C15</f>
        <v>0.44341310378801629</v>
      </c>
      <c r="E12" s="60"/>
      <c r="F12" s="63"/>
      <c r="G12" s="63"/>
      <c r="H12" s="63"/>
      <c r="I12" s="64"/>
      <c r="J12" s="9" t="s">
        <v>50</v>
      </c>
      <c r="K12" s="18">
        <f>SUM(K10:K11)</f>
        <v>34450</v>
      </c>
      <c r="L12" s="19">
        <f>SUM(L10:L11)</f>
        <v>1</v>
      </c>
      <c r="M12" s="60"/>
    </row>
    <row r="13" spans="1:13" ht="32.65" customHeight="1">
      <c r="A13" s="12"/>
      <c r="B13" s="9" t="s">
        <v>85</v>
      </c>
      <c r="C13" s="18">
        <v>15016</v>
      </c>
      <c r="D13" s="19">
        <f>C13/C15</f>
        <v>0.38932821696180869</v>
      </c>
      <c r="E13" s="59"/>
      <c r="F13" s="9" t="s">
        <v>115</v>
      </c>
      <c r="G13" s="9" t="s">
        <v>16</v>
      </c>
      <c r="H13" s="9" t="s">
        <v>17</v>
      </c>
      <c r="I13" s="60"/>
      <c r="J13" s="63"/>
      <c r="K13" s="63"/>
      <c r="L13" s="63"/>
      <c r="M13" s="61"/>
    </row>
    <row r="14" spans="1:13" ht="20.65" customHeight="1">
      <c r="A14" s="12"/>
      <c r="B14" s="9" t="s">
        <v>90</v>
      </c>
      <c r="C14" s="18">
        <v>6451</v>
      </c>
      <c r="D14" s="19">
        <f>C14/C15</f>
        <v>0.16725867925017501</v>
      </c>
      <c r="E14" s="59"/>
      <c r="F14" s="9" t="s">
        <v>121</v>
      </c>
      <c r="G14" s="18">
        <v>9483</v>
      </c>
      <c r="H14" s="19">
        <f>G14/G16</f>
        <v>0.57020022848896634</v>
      </c>
      <c r="I14" s="59"/>
      <c r="J14" s="9" t="s">
        <v>711</v>
      </c>
      <c r="K14" s="9" t="s">
        <v>16</v>
      </c>
      <c r="L14" s="9" t="s">
        <v>17</v>
      </c>
      <c r="M14" s="60"/>
    </row>
    <row r="15" spans="1:13" ht="20.65" customHeight="1">
      <c r="A15" s="12"/>
      <c r="B15" s="9" t="s">
        <v>50</v>
      </c>
      <c r="C15" s="18">
        <f>SUM(C12:C14)</f>
        <v>38569</v>
      </c>
      <c r="D15" s="19">
        <f>SUM(D12:D14)</f>
        <v>1</v>
      </c>
      <c r="E15" s="59"/>
      <c r="F15" s="9" t="s">
        <v>128</v>
      </c>
      <c r="G15" s="18">
        <v>7148</v>
      </c>
      <c r="H15" s="19">
        <f>G15/G16</f>
        <v>0.4297997715110336</v>
      </c>
      <c r="I15" s="59"/>
      <c r="J15" s="9" t="s">
        <v>940</v>
      </c>
      <c r="K15" s="18">
        <v>1533</v>
      </c>
      <c r="L15" s="19">
        <f>K15/K17</f>
        <v>0.54438920454545459</v>
      </c>
      <c r="M15" s="60"/>
    </row>
    <row r="16" spans="1:13" ht="20.65" customHeight="1">
      <c r="A16" s="49"/>
      <c r="B16" s="62"/>
      <c r="C16" s="63"/>
      <c r="D16" s="63"/>
      <c r="E16" s="64"/>
      <c r="F16" s="9" t="s">
        <v>50</v>
      </c>
      <c r="G16" s="18">
        <f>SUM(G14:G15)</f>
        <v>16631</v>
      </c>
      <c r="H16" s="19">
        <f>SUM(H14:H15)</f>
        <v>1</v>
      </c>
      <c r="I16" s="59"/>
      <c r="J16" s="9" t="s">
        <v>941</v>
      </c>
      <c r="K16" s="18">
        <v>1283</v>
      </c>
      <c r="L16" s="19">
        <f>K16/K17</f>
        <v>0.45561079545454547</v>
      </c>
      <c r="M16" s="60"/>
    </row>
    <row r="17" spans="1:13" ht="20.65" customHeight="1">
      <c r="A17" s="12"/>
      <c r="B17" s="9" t="s">
        <v>108</v>
      </c>
      <c r="C17" s="9" t="s">
        <v>16</v>
      </c>
      <c r="D17" s="9" t="s">
        <v>17</v>
      </c>
      <c r="E17" s="60"/>
      <c r="F17" s="63"/>
      <c r="G17" s="63"/>
      <c r="H17" s="63"/>
      <c r="I17" s="64"/>
      <c r="J17" s="9" t="s">
        <v>50</v>
      </c>
      <c r="K17" s="18">
        <f>SUM(K15:K16)</f>
        <v>2816</v>
      </c>
      <c r="L17" s="19">
        <f>SUM(L15:L16)</f>
        <v>1</v>
      </c>
      <c r="M17" s="60"/>
    </row>
    <row r="18" spans="1:13" ht="20.65" customHeight="1">
      <c r="A18" s="12"/>
      <c r="B18" s="9" t="s">
        <v>111</v>
      </c>
      <c r="C18" s="18">
        <v>8255</v>
      </c>
      <c r="D18" s="19">
        <f>C18/C22</f>
        <v>0.21760906814287598</v>
      </c>
      <c r="E18" s="59"/>
      <c r="F18" s="9" t="s">
        <v>138</v>
      </c>
      <c r="G18" s="9" t="s">
        <v>16</v>
      </c>
      <c r="H18" s="9" t="s">
        <v>17</v>
      </c>
      <c r="I18" s="60"/>
      <c r="J18" s="63"/>
      <c r="K18" s="63"/>
      <c r="L18" s="63"/>
      <c r="M18" s="61"/>
    </row>
    <row r="19" spans="1:13" ht="44.65" customHeight="1">
      <c r="A19" s="12"/>
      <c r="B19" s="9" t="s">
        <v>114</v>
      </c>
      <c r="C19" s="18">
        <v>7443</v>
      </c>
      <c r="D19" s="19">
        <f>C19/C22</f>
        <v>0.19620403321470936</v>
      </c>
      <c r="E19" s="59"/>
      <c r="F19" s="9" t="s">
        <v>143</v>
      </c>
      <c r="G19" s="18">
        <v>1156</v>
      </c>
      <c r="H19" s="19">
        <f>G19/G21</f>
        <v>0.27795143063236355</v>
      </c>
      <c r="I19" s="59"/>
      <c r="J19" s="9" t="s">
        <v>378</v>
      </c>
      <c r="K19" s="9" t="s">
        <v>16</v>
      </c>
      <c r="L19" s="9" t="s">
        <v>17</v>
      </c>
      <c r="M19" s="60"/>
    </row>
    <row r="20" spans="1:13" ht="20.65" customHeight="1">
      <c r="A20" s="12"/>
      <c r="B20" s="9" t="s">
        <v>120</v>
      </c>
      <c r="C20" s="18">
        <v>11864</v>
      </c>
      <c r="D20" s="19">
        <f>C20/C22</f>
        <v>0.31274548569922234</v>
      </c>
      <c r="E20" s="59"/>
      <c r="F20" s="9" t="s">
        <v>149</v>
      </c>
      <c r="G20" s="18">
        <v>3003</v>
      </c>
      <c r="H20" s="19">
        <f>G20/G21</f>
        <v>0.72204856936763651</v>
      </c>
      <c r="I20" s="59"/>
      <c r="J20" s="9" t="s">
        <v>380</v>
      </c>
      <c r="K20" s="18">
        <v>1427</v>
      </c>
      <c r="L20" s="19">
        <f>K20/K22</f>
        <v>0.54716257668711654</v>
      </c>
      <c r="M20" s="60"/>
    </row>
    <row r="21" spans="1:13" ht="20.65" customHeight="1">
      <c r="A21" s="12"/>
      <c r="B21" s="9" t="s">
        <v>127</v>
      </c>
      <c r="C21" s="18">
        <v>10373</v>
      </c>
      <c r="D21" s="19">
        <f>C21/C22</f>
        <v>0.2734414129431923</v>
      </c>
      <c r="E21" s="59"/>
      <c r="F21" s="9" t="s">
        <v>50</v>
      </c>
      <c r="G21" s="18">
        <f>SUM(G19:G20)</f>
        <v>4159</v>
      </c>
      <c r="H21" s="19">
        <f>SUM(H19:H20)</f>
        <v>1</v>
      </c>
      <c r="I21" s="59"/>
      <c r="J21" s="9" t="s">
        <v>382</v>
      </c>
      <c r="K21" s="18">
        <v>1181</v>
      </c>
      <c r="L21" s="19">
        <f>K21/K22</f>
        <v>0.45283742331288346</v>
      </c>
      <c r="M21" s="60"/>
    </row>
    <row r="22" spans="1:13" ht="20.65" customHeight="1">
      <c r="A22" s="12"/>
      <c r="B22" s="9" t="s">
        <v>50</v>
      </c>
      <c r="C22" s="18">
        <f>SUM(C18:C21)</f>
        <v>37935</v>
      </c>
      <c r="D22" s="19">
        <f>SUM(D18:D21)</f>
        <v>1</v>
      </c>
      <c r="E22" s="60"/>
      <c r="F22" s="63"/>
      <c r="G22" s="63"/>
      <c r="H22" s="63"/>
      <c r="I22" s="64"/>
      <c r="J22" s="9" t="s">
        <v>50</v>
      </c>
      <c r="K22" s="18">
        <f>SUM(K20:K21)</f>
        <v>2608</v>
      </c>
      <c r="L22" s="19">
        <f>SUM(L20:L21)</f>
        <v>1</v>
      </c>
      <c r="M22" s="60"/>
    </row>
    <row r="23" spans="1:13" ht="20.65" customHeight="1">
      <c r="A23" s="49"/>
      <c r="B23" s="62"/>
      <c r="C23" s="63"/>
      <c r="D23" s="63"/>
      <c r="E23" s="64"/>
      <c r="F23" s="9" t="s">
        <v>116</v>
      </c>
      <c r="G23" s="9" t="s">
        <v>16</v>
      </c>
      <c r="H23" s="9" t="s">
        <v>17</v>
      </c>
      <c r="I23" s="60"/>
      <c r="J23" s="63"/>
      <c r="K23" s="63"/>
      <c r="L23" s="63"/>
      <c r="M23" s="61"/>
    </row>
    <row r="24" spans="1:13" ht="32.65" customHeight="1">
      <c r="A24" s="12"/>
      <c r="B24" s="9" t="s">
        <v>137</v>
      </c>
      <c r="C24" s="9" t="s">
        <v>16</v>
      </c>
      <c r="D24" s="9" t="s">
        <v>17</v>
      </c>
      <c r="E24" s="59"/>
      <c r="F24" s="9" t="s">
        <v>122</v>
      </c>
      <c r="G24" s="18">
        <v>3485</v>
      </c>
      <c r="H24" s="19">
        <f>G24/G26</f>
        <v>0.73306689103912492</v>
      </c>
      <c r="I24" s="59"/>
      <c r="J24" s="9" t="s">
        <v>942</v>
      </c>
      <c r="K24" s="9" t="s">
        <v>16</v>
      </c>
      <c r="L24" s="9" t="s">
        <v>17</v>
      </c>
      <c r="M24" s="60"/>
    </row>
    <row r="25" spans="1:13" ht="20.65" customHeight="1">
      <c r="A25" s="12"/>
      <c r="B25" s="9" t="s">
        <v>142</v>
      </c>
      <c r="C25" s="18">
        <v>19420</v>
      </c>
      <c r="D25" s="19">
        <f>C25/C27</f>
        <v>0.53625669630529627</v>
      </c>
      <c r="E25" s="59"/>
      <c r="F25" s="9" t="s">
        <v>129</v>
      </c>
      <c r="G25" s="18">
        <v>1269</v>
      </c>
      <c r="H25" s="19">
        <f>G25/G26</f>
        <v>0.26693310896087508</v>
      </c>
      <c r="I25" s="59"/>
      <c r="J25" s="9" t="s">
        <v>943</v>
      </c>
      <c r="K25" s="18">
        <v>8803</v>
      </c>
      <c r="L25" s="19">
        <f>K25/K27</f>
        <v>0.34193047193629833</v>
      </c>
      <c r="M25" s="60"/>
    </row>
    <row r="26" spans="1:13" ht="20.65" customHeight="1">
      <c r="A26" s="12"/>
      <c r="B26" s="9" t="s">
        <v>148</v>
      </c>
      <c r="C26" s="18">
        <v>16794</v>
      </c>
      <c r="D26" s="19">
        <f>C26/C27</f>
        <v>0.46374330369470368</v>
      </c>
      <c r="E26" s="59"/>
      <c r="F26" s="9" t="s">
        <v>50</v>
      </c>
      <c r="G26" s="18">
        <f>SUM(G24:G25)</f>
        <v>4754</v>
      </c>
      <c r="H26" s="19">
        <f>SUM(H24:H25)</f>
        <v>1</v>
      </c>
      <c r="I26" s="59"/>
      <c r="J26" s="9" t="s">
        <v>944</v>
      </c>
      <c r="K26" s="18">
        <v>16942</v>
      </c>
      <c r="L26" s="19">
        <f>K26/K27</f>
        <v>0.65806952806370167</v>
      </c>
      <c r="M26" s="60"/>
    </row>
    <row r="27" spans="1:13" ht="20.65" customHeight="1">
      <c r="A27" s="12"/>
      <c r="B27" s="9" t="s">
        <v>50</v>
      </c>
      <c r="C27" s="18">
        <f>SUM(C25:C26)</f>
        <v>36214</v>
      </c>
      <c r="D27" s="19">
        <f>SUM(D25:D26)</f>
        <v>1</v>
      </c>
      <c r="E27" s="60"/>
      <c r="F27" s="63"/>
      <c r="G27" s="63"/>
      <c r="H27" s="63"/>
      <c r="I27" s="64"/>
      <c r="J27" s="9" t="s">
        <v>50</v>
      </c>
      <c r="K27" s="18">
        <f>SUM(K25:K26)</f>
        <v>25745</v>
      </c>
      <c r="L27" s="19">
        <f>SUM(L25:L26)</f>
        <v>1</v>
      </c>
      <c r="M27" s="60"/>
    </row>
    <row r="28" spans="1:13" ht="20.65" customHeight="1">
      <c r="A28" s="49"/>
      <c r="B28" s="62"/>
      <c r="C28" s="63"/>
      <c r="D28" s="63"/>
      <c r="E28" s="64"/>
      <c r="F28" s="9" t="s">
        <v>247</v>
      </c>
      <c r="G28" s="9" t="s">
        <v>16</v>
      </c>
      <c r="H28" s="9" t="s">
        <v>17</v>
      </c>
      <c r="I28" s="60"/>
      <c r="J28" s="63"/>
      <c r="K28" s="63"/>
      <c r="L28" s="63"/>
      <c r="M28" s="61"/>
    </row>
    <row r="29" spans="1:13" ht="32.65" customHeight="1">
      <c r="A29" s="12"/>
      <c r="B29" s="9" t="s">
        <v>158</v>
      </c>
      <c r="C29" s="9" t="s">
        <v>16</v>
      </c>
      <c r="D29" s="9" t="s">
        <v>17</v>
      </c>
      <c r="E29" s="59"/>
      <c r="F29" s="9" t="s">
        <v>252</v>
      </c>
      <c r="G29" s="18">
        <v>2348</v>
      </c>
      <c r="H29" s="19">
        <f>G29/G31</f>
        <v>0.43830502146723915</v>
      </c>
      <c r="I29" s="59"/>
      <c r="J29" s="9" t="s">
        <v>945</v>
      </c>
      <c r="K29" s="9" t="s">
        <v>16</v>
      </c>
      <c r="L29" s="9" t="s">
        <v>17</v>
      </c>
      <c r="M29" s="60"/>
    </row>
    <row r="30" spans="1:13" ht="20.65" customHeight="1">
      <c r="A30" s="12"/>
      <c r="B30" s="9" t="s">
        <v>163</v>
      </c>
      <c r="C30" s="18">
        <v>9442</v>
      </c>
      <c r="D30" s="19">
        <f>C30/C33</f>
        <v>0.30166134185303517</v>
      </c>
      <c r="E30" s="59"/>
      <c r="F30" s="9" t="s">
        <v>257</v>
      </c>
      <c r="G30" s="18">
        <v>3009</v>
      </c>
      <c r="H30" s="19">
        <f>G30/G31</f>
        <v>0.56169497853276085</v>
      </c>
      <c r="I30" s="59"/>
      <c r="J30" s="9" t="s">
        <v>946</v>
      </c>
      <c r="K30" s="18">
        <v>13405</v>
      </c>
      <c r="L30" s="19">
        <f>K30/K32</f>
        <v>0.45921688191565896</v>
      </c>
      <c r="M30" s="60"/>
    </row>
    <row r="31" spans="1:13" ht="20.65" customHeight="1">
      <c r="A31" s="12"/>
      <c r="B31" s="9" t="s">
        <v>169</v>
      </c>
      <c r="C31" s="18">
        <v>12148</v>
      </c>
      <c r="D31" s="19">
        <f>C31/C33</f>
        <v>0.38811501597444087</v>
      </c>
      <c r="E31" s="59"/>
      <c r="F31" s="9" t="s">
        <v>50</v>
      </c>
      <c r="G31" s="18">
        <f>SUM(G29:G30)</f>
        <v>5357</v>
      </c>
      <c r="H31" s="19">
        <f>SUM(H29:H30)</f>
        <v>1</v>
      </c>
      <c r="I31" s="59"/>
      <c r="J31" s="9" t="s">
        <v>947</v>
      </c>
      <c r="K31" s="18">
        <v>15786</v>
      </c>
      <c r="L31" s="19">
        <f>K31/K32</f>
        <v>0.5407831180843411</v>
      </c>
      <c r="M31" s="60"/>
    </row>
    <row r="32" spans="1:13" ht="32.65" customHeight="1">
      <c r="A32" s="12"/>
      <c r="B32" s="9" t="s">
        <v>176</v>
      </c>
      <c r="C32" s="18">
        <v>9710</v>
      </c>
      <c r="D32" s="19">
        <f>C32/C33</f>
        <v>0.31022364217252396</v>
      </c>
      <c r="E32" s="60"/>
      <c r="F32" s="63"/>
      <c r="G32" s="63"/>
      <c r="H32" s="63"/>
      <c r="I32" s="64"/>
      <c r="J32" s="9" t="s">
        <v>50</v>
      </c>
      <c r="K32" s="18">
        <f>SUM(K30:K31)</f>
        <v>29191</v>
      </c>
      <c r="L32" s="19">
        <f>SUM(L30:L31)</f>
        <v>1</v>
      </c>
      <c r="M32" s="60"/>
    </row>
    <row r="33" spans="1:13" ht="20.65" customHeight="1">
      <c r="A33" s="12"/>
      <c r="B33" s="9" t="s">
        <v>50</v>
      </c>
      <c r="C33" s="18">
        <f>SUM(C30:C32)</f>
        <v>31300</v>
      </c>
      <c r="D33" s="19">
        <f>SUM(D30:D32)</f>
        <v>1</v>
      </c>
      <c r="E33" s="59"/>
      <c r="F33" s="9" t="s">
        <v>68</v>
      </c>
      <c r="G33" s="9" t="s">
        <v>16</v>
      </c>
      <c r="H33" s="9" t="s">
        <v>17</v>
      </c>
      <c r="I33" s="60"/>
      <c r="J33" s="63"/>
      <c r="K33" s="63"/>
      <c r="L33" s="63"/>
      <c r="M33" s="61"/>
    </row>
    <row r="34" spans="1:13" ht="32.65" customHeight="1">
      <c r="A34" s="49"/>
      <c r="B34" s="62"/>
      <c r="C34" s="63"/>
      <c r="D34" s="63"/>
      <c r="E34" s="64"/>
      <c r="F34" s="9" t="s">
        <v>77</v>
      </c>
      <c r="G34" s="18">
        <v>14638</v>
      </c>
      <c r="H34" s="19">
        <f>G34/G36</f>
        <v>0.52092526690391461</v>
      </c>
      <c r="I34" s="59"/>
      <c r="J34" s="9" t="s">
        <v>948</v>
      </c>
      <c r="K34" s="9" t="s">
        <v>16</v>
      </c>
      <c r="L34" s="9" t="s">
        <v>17</v>
      </c>
      <c r="M34" s="60"/>
    </row>
    <row r="35" spans="1:13" ht="20.65" customHeight="1">
      <c r="A35" s="12"/>
      <c r="B35" s="9" t="s">
        <v>185</v>
      </c>
      <c r="C35" s="9" t="s">
        <v>16</v>
      </c>
      <c r="D35" s="9" t="s">
        <v>17</v>
      </c>
      <c r="E35" s="59"/>
      <c r="F35" s="9" t="s">
        <v>83</v>
      </c>
      <c r="G35" s="18">
        <v>13462</v>
      </c>
      <c r="H35" s="19">
        <f>G35/G36</f>
        <v>0.47907473309608539</v>
      </c>
      <c r="I35" s="59"/>
      <c r="J35" s="9" t="s">
        <v>949</v>
      </c>
      <c r="K35" s="43">
        <v>848</v>
      </c>
      <c r="L35" s="19">
        <f>K35/K37</f>
        <v>0.54463712267180475</v>
      </c>
      <c r="M35" s="60"/>
    </row>
    <row r="36" spans="1:13" ht="20.65" customHeight="1">
      <c r="A36" s="12"/>
      <c r="B36" s="9" t="s">
        <v>192</v>
      </c>
      <c r="C36" s="18">
        <v>8069</v>
      </c>
      <c r="D36" s="19">
        <f>C36/C38</f>
        <v>0.29688362338570218</v>
      </c>
      <c r="E36" s="59"/>
      <c r="F36" s="9" t="s">
        <v>50</v>
      </c>
      <c r="G36" s="18">
        <f>SUM(G34:G35)</f>
        <v>28100</v>
      </c>
      <c r="H36" s="19">
        <f>SUM(H34:H35)</f>
        <v>1</v>
      </c>
      <c r="I36" s="59"/>
      <c r="J36" s="9" t="s">
        <v>950</v>
      </c>
      <c r="K36" s="43">
        <v>709</v>
      </c>
      <c r="L36" s="19">
        <f>K36/K37</f>
        <v>0.45536287732819525</v>
      </c>
      <c r="M36" s="60"/>
    </row>
    <row r="37" spans="1:13" ht="20.65" customHeight="1">
      <c r="A37" s="12"/>
      <c r="B37" s="9" t="s">
        <v>199</v>
      </c>
      <c r="C37" s="18">
        <v>19110</v>
      </c>
      <c r="D37" s="19">
        <f>C37/C38</f>
        <v>0.70311637661429782</v>
      </c>
      <c r="E37" s="60"/>
      <c r="F37" s="65"/>
      <c r="G37" s="65"/>
      <c r="H37" s="65"/>
      <c r="I37" s="64"/>
      <c r="J37" s="9" t="s">
        <v>50</v>
      </c>
      <c r="K37" s="18">
        <f>SUM(K35:K36)</f>
        <v>1557</v>
      </c>
      <c r="L37" s="19">
        <f>SUM(L35:L36)</f>
        <v>1</v>
      </c>
      <c r="M37" s="60"/>
    </row>
    <row r="38" spans="1:13" ht="20.65" customHeight="1">
      <c r="A38" s="12"/>
      <c r="B38" s="9" t="s">
        <v>50</v>
      </c>
      <c r="C38" s="18">
        <f>SUM(C36:C37)</f>
        <v>27179</v>
      </c>
      <c r="D38" s="19">
        <f>SUM(D36:D37)</f>
        <v>1</v>
      </c>
      <c r="E38" s="60"/>
      <c r="F38" s="61"/>
      <c r="G38" s="61"/>
      <c r="H38" s="61"/>
      <c r="I38" s="61"/>
      <c r="J38" s="63"/>
      <c r="K38" s="63"/>
      <c r="L38" s="63"/>
      <c r="M38" s="61"/>
    </row>
    <row r="39" spans="1:13" ht="32.65" customHeight="1">
      <c r="A39" s="49"/>
      <c r="B39" s="62"/>
      <c r="C39" s="63"/>
      <c r="D39" s="63"/>
      <c r="E39" s="61"/>
      <c r="F39" s="61"/>
      <c r="G39" s="61"/>
      <c r="H39" s="61"/>
      <c r="I39" s="64"/>
      <c r="J39" s="9" t="s">
        <v>951</v>
      </c>
      <c r="K39" s="9" t="s">
        <v>16</v>
      </c>
      <c r="L39" s="9" t="s">
        <v>17</v>
      </c>
      <c r="M39" s="60"/>
    </row>
    <row r="40" spans="1:13" ht="20.65" customHeight="1">
      <c r="A40" s="12"/>
      <c r="B40" s="9" t="s">
        <v>206</v>
      </c>
      <c r="C40" s="9" t="s">
        <v>16</v>
      </c>
      <c r="D40" s="9" t="s">
        <v>17</v>
      </c>
      <c r="E40" s="60"/>
      <c r="F40" s="61"/>
      <c r="G40" s="61"/>
      <c r="H40" s="61"/>
      <c r="I40" s="64"/>
      <c r="J40" s="9" t="s">
        <v>952</v>
      </c>
      <c r="K40" s="43">
        <v>713</v>
      </c>
      <c r="L40" s="19">
        <f>K40/K42</f>
        <v>0.45298602287166456</v>
      </c>
      <c r="M40" s="60"/>
    </row>
    <row r="41" spans="1:13" ht="32.65" customHeight="1">
      <c r="A41" s="12"/>
      <c r="B41" s="9" t="s">
        <v>213</v>
      </c>
      <c r="C41" s="18">
        <v>10394</v>
      </c>
      <c r="D41" s="19">
        <f>C41/C44</f>
        <v>0.39250783580680487</v>
      </c>
      <c r="E41" s="60"/>
      <c r="F41" s="61"/>
      <c r="G41" s="61"/>
      <c r="H41" s="61"/>
      <c r="I41" s="64"/>
      <c r="J41" s="9" t="s">
        <v>953</v>
      </c>
      <c r="K41" s="43">
        <v>861</v>
      </c>
      <c r="L41" s="19">
        <f>K41/K42</f>
        <v>0.54701397712833544</v>
      </c>
      <c r="M41" s="60"/>
    </row>
    <row r="42" spans="1:13" ht="20.65" customHeight="1">
      <c r="A42" s="12"/>
      <c r="B42" s="9" t="s">
        <v>220</v>
      </c>
      <c r="C42" s="18">
        <v>6050</v>
      </c>
      <c r="D42" s="19">
        <f>C42/C44</f>
        <v>0.22846569238321815</v>
      </c>
      <c r="E42" s="60"/>
      <c r="F42" s="61"/>
      <c r="G42" s="61"/>
      <c r="H42" s="61"/>
      <c r="I42" s="64"/>
      <c r="J42" s="9" t="s">
        <v>50</v>
      </c>
      <c r="K42" s="18">
        <f>SUM(K40:K41)</f>
        <v>1574</v>
      </c>
      <c r="L42" s="19">
        <f>SUM(L40:L41)</f>
        <v>1</v>
      </c>
      <c r="M42" s="60"/>
    </row>
    <row r="43" spans="1:13" ht="32.65" customHeight="1">
      <c r="A43" s="12"/>
      <c r="B43" s="9" t="s">
        <v>224</v>
      </c>
      <c r="C43" s="18">
        <v>10037</v>
      </c>
      <c r="D43" s="19">
        <f>C43/C44</f>
        <v>0.37902647180997695</v>
      </c>
      <c r="E43" s="60"/>
      <c r="F43" s="61"/>
      <c r="G43" s="61"/>
      <c r="H43" s="61"/>
      <c r="I43" s="61"/>
      <c r="J43" s="65"/>
      <c r="K43" s="65"/>
      <c r="L43" s="65"/>
      <c r="M43" s="61"/>
    </row>
    <row r="44" spans="1:13" ht="20.65" customHeight="1">
      <c r="A44" s="12"/>
      <c r="B44" s="9" t="s">
        <v>50</v>
      </c>
      <c r="C44" s="18">
        <f>SUM(C41:C43)</f>
        <v>26481</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13528</v>
      </c>
      <c r="D47" s="19">
        <f>C47/C49</f>
        <v>0.51692777990064964</v>
      </c>
      <c r="E47" s="60"/>
      <c r="F47" s="61"/>
      <c r="G47" s="61"/>
      <c r="H47" s="61"/>
      <c r="I47" s="61"/>
      <c r="J47" s="61"/>
      <c r="K47" s="61"/>
      <c r="L47" s="61"/>
      <c r="M47" s="61"/>
    </row>
    <row r="48" spans="1:13" ht="32.65" customHeight="1">
      <c r="A48" s="12"/>
      <c r="B48" s="9" t="s">
        <v>241</v>
      </c>
      <c r="C48" s="18">
        <v>12642</v>
      </c>
      <c r="D48" s="19">
        <f>C48/C49</f>
        <v>0.48307222009935041</v>
      </c>
      <c r="E48" s="60"/>
      <c r="F48" s="61"/>
      <c r="G48" s="61"/>
      <c r="H48" s="61"/>
      <c r="I48" s="61"/>
      <c r="J48" s="61"/>
      <c r="K48" s="61"/>
      <c r="L48" s="61"/>
      <c r="M48" s="61"/>
    </row>
    <row r="49" spans="1:13" ht="20.65" customHeight="1">
      <c r="A49" s="12"/>
      <c r="B49" s="9" t="s">
        <v>50</v>
      </c>
      <c r="C49" s="18">
        <f>SUM(C47:C48)</f>
        <v>26170</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17147</v>
      </c>
      <c r="D52" s="19">
        <f>C52/C54</f>
        <v>0.67526483676603788</v>
      </c>
      <c r="E52" s="60"/>
      <c r="F52" s="61"/>
      <c r="G52" s="61"/>
      <c r="H52" s="61"/>
      <c r="I52" s="61"/>
      <c r="J52" s="61"/>
      <c r="K52" s="61"/>
      <c r="L52" s="61"/>
      <c r="M52" s="61"/>
    </row>
    <row r="53" spans="1:13" ht="20.65" customHeight="1">
      <c r="A53" s="12"/>
      <c r="B53" s="9" t="s">
        <v>259</v>
      </c>
      <c r="C53" s="18">
        <v>8246</v>
      </c>
      <c r="D53" s="19">
        <f>C53/C54</f>
        <v>0.32473516323396212</v>
      </c>
      <c r="E53" s="60"/>
      <c r="F53" s="61"/>
      <c r="G53" s="61"/>
      <c r="H53" s="61"/>
      <c r="I53" s="61"/>
      <c r="J53" s="61"/>
      <c r="K53" s="61"/>
      <c r="L53" s="61"/>
      <c r="M53" s="61"/>
    </row>
    <row r="54" spans="1:13" ht="20.65" customHeight="1">
      <c r="A54" s="12"/>
      <c r="B54" s="9" t="s">
        <v>50</v>
      </c>
      <c r="C54" s="18">
        <f>SUM(C52:C53)</f>
        <v>25393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6797</v>
      </c>
      <c r="D57" s="19">
        <f>C57/C60</f>
        <v>0.2374083129584352</v>
      </c>
      <c r="E57" s="60"/>
      <c r="F57" s="61"/>
      <c r="G57" s="61"/>
      <c r="H57" s="61"/>
      <c r="I57" s="61"/>
      <c r="J57" s="61"/>
      <c r="K57" s="61"/>
      <c r="L57" s="61"/>
      <c r="M57" s="61"/>
    </row>
    <row r="58" spans="1:13" ht="20.65" customHeight="1">
      <c r="A58" s="12"/>
      <c r="B58" s="9" t="s">
        <v>274</v>
      </c>
      <c r="C58" s="18">
        <v>10555</v>
      </c>
      <c r="D58" s="19">
        <f>C58/C60</f>
        <v>0.36866922808243102</v>
      </c>
      <c r="E58" s="60"/>
      <c r="F58" s="61"/>
      <c r="G58" s="61"/>
      <c r="H58" s="61"/>
      <c r="I58" s="61"/>
      <c r="J58" s="61"/>
      <c r="K58" s="61"/>
      <c r="L58" s="61"/>
      <c r="M58" s="61"/>
    </row>
    <row r="59" spans="1:13" ht="20.65" customHeight="1">
      <c r="A59" s="12"/>
      <c r="B59" s="9" t="s">
        <v>278</v>
      </c>
      <c r="C59" s="18">
        <v>11278</v>
      </c>
      <c r="D59" s="19">
        <f>C59/C60</f>
        <v>0.3939224589591338</v>
      </c>
      <c r="E59" s="60"/>
      <c r="F59" s="61"/>
      <c r="G59" s="61"/>
      <c r="H59" s="61"/>
      <c r="I59" s="61"/>
      <c r="J59" s="61"/>
      <c r="K59" s="61"/>
      <c r="L59" s="61"/>
      <c r="M59" s="61"/>
    </row>
    <row r="60" spans="1:13" ht="20.65" customHeight="1">
      <c r="A60" s="12"/>
      <c r="B60" s="9" t="s">
        <v>50</v>
      </c>
      <c r="C60" s="18">
        <f>SUM(C57:C59)</f>
        <v>28630</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11563</v>
      </c>
      <c r="D63" s="19">
        <f>C63/C65</f>
        <v>0.4383078730904818</v>
      </c>
      <c r="E63" s="60"/>
      <c r="F63" s="61"/>
      <c r="G63" s="61"/>
      <c r="H63" s="61"/>
      <c r="I63" s="61"/>
      <c r="J63" s="61"/>
      <c r="K63" s="61"/>
      <c r="L63" s="61"/>
      <c r="M63" s="61"/>
    </row>
    <row r="64" spans="1:13" ht="20.65" customHeight="1">
      <c r="A64" s="12"/>
      <c r="B64" s="9" t="s">
        <v>295</v>
      </c>
      <c r="C64" s="18">
        <v>14818</v>
      </c>
      <c r="D64" s="19">
        <f>C64/C65</f>
        <v>0.5616921269095182</v>
      </c>
      <c r="E64" s="60"/>
      <c r="F64" s="61"/>
      <c r="G64" s="61"/>
      <c r="H64" s="61"/>
      <c r="I64" s="61"/>
      <c r="J64" s="61"/>
      <c r="K64" s="61"/>
      <c r="L64" s="61"/>
      <c r="M64" s="61"/>
    </row>
    <row r="65" spans="1:13" ht="20.65" customHeight="1">
      <c r="A65" s="12"/>
      <c r="B65" s="9" t="s">
        <v>50</v>
      </c>
      <c r="C65" s="18">
        <f>SUM(C63:C64)</f>
        <v>26381</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10207</v>
      </c>
      <c r="D68" s="19">
        <f>C68/C70</f>
        <v>0.33124553774258453</v>
      </c>
      <c r="E68" s="60"/>
      <c r="F68" s="61"/>
      <c r="G68" s="61"/>
      <c r="H68" s="61"/>
      <c r="I68" s="61"/>
      <c r="J68" s="61"/>
      <c r="K68" s="61"/>
      <c r="L68" s="61"/>
      <c r="M68" s="61"/>
    </row>
    <row r="69" spans="1:13" ht="20.65" customHeight="1">
      <c r="A69" s="12"/>
      <c r="B69" s="9" t="s">
        <v>309</v>
      </c>
      <c r="C69" s="18">
        <v>20607</v>
      </c>
      <c r="D69" s="19">
        <f>C69/C70</f>
        <v>0.66875446225741542</v>
      </c>
      <c r="E69" s="60"/>
      <c r="F69" s="61"/>
      <c r="G69" s="61"/>
      <c r="H69" s="61"/>
      <c r="I69" s="61"/>
      <c r="J69" s="61"/>
      <c r="K69" s="61"/>
      <c r="L69" s="61"/>
      <c r="M69" s="61"/>
    </row>
    <row r="70" spans="1:13" ht="20.65" customHeight="1">
      <c r="A70" s="12"/>
      <c r="B70" s="9" t="s">
        <v>50</v>
      </c>
      <c r="C70" s="18">
        <f>SUM(C68:C69)</f>
        <v>30814</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7505</v>
      </c>
      <c r="D73" s="19">
        <f>C73/C76</f>
        <v>0.25852566310713054</v>
      </c>
      <c r="E73" s="60"/>
      <c r="F73" s="61"/>
      <c r="G73" s="61"/>
      <c r="H73" s="61"/>
      <c r="I73" s="61"/>
      <c r="J73" s="61"/>
      <c r="K73" s="61"/>
      <c r="L73" s="61"/>
      <c r="M73" s="61"/>
    </row>
    <row r="74" spans="1:13" ht="20.65" customHeight="1">
      <c r="A74" s="12"/>
      <c r="B74" s="9" t="s">
        <v>321</v>
      </c>
      <c r="C74" s="18">
        <v>5376</v>
      </c>
      <c r="D74" s="19">
        <f>C74/C76</f>
        <v>0.18518773682397519</v>
      </c>
      <c r="E74" s="60"/>
      <c r="F74" s="61"/>
      <c r="G74" s="61"/>
      <c r="H74" s="61"/>
      <c r="I74" s="61"/>
      <c r="J74" s="61"/>
      <c r="K74" s="61"/>
      <c r="L74" s="61"/>
      <c r="M74" s="61"/>
    </row>
    <row r="75" spans="1:13" ht="20.65" customHeight="1">
      <c r="A75" s="12"/>
      <c r="B75" s="9" t="s">
        <v>323</v>
      </c>
      <c r="C75" s="18">
        <v>16149</v>
      </c>
      <c r="D75" s="19">
        <f>C75/C76</f>
        <v>0.5562866000688943</v>
      </c>
      <c r="E75" s="60"/>
      <c r="F75" s="61"/>
      <c r="G75" s="61"/>
      <c r="H75" s="61"/>
      <c r="I75" s="61"/>
      <c r="J75" s="61"/>
      <c r="K75" s="61"/>
      <c r="L75" s="61"/>
      <c r="M75" s="61"/>
    </row>
    <row r="76" spans="1:13" ht="20.65" customHeight="1">
      <c r="A76" s="12"/>
      <c r="B76" s="9" t="s">
        <v>50</v>
      </c>
      <c r="C76" s="18">
        <f>SUM(C73:C75)</f>
        <v>29030</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9342</v>
      </c>
      <c r="D79" s="19">
        <f>C79/C82</f>
        <v>0.30458739525936551</v>
      </c>
      <c r="E79" s="60"/>
      <c r="F79" s="61"/>
      <c r="G79" s="61"/>
      <c r="H79" s="61"/>
      <c r="I79" s="61"/>
      <c r="J79" s="61"/>
      <c r="K79" s="61"/>
      <c r="L79" s="61"/>
      <c r="M79" s="61"/>
    </row>
    <row r="80" spans="1:13" ht="20.65" customHeight="1">
      <c r="A80" s="12"/>
      <c r="B80" s="9" t="s">
        <v>332</v>
      </c>
      <c r="C80" s="18">
        <v>4290</v>
      </c>
      <c r="D80" s="19">
        <f>C80/C82</f>
        <v>0.13987153989110235</v>
      </c>
      <c r="E80" s="60"/>
      <c r="F80" s="61"/>
      <c r="G80" s="61"/>
      <c r="H80" s="61"/>
      <c r="I80" s="61"/>
      <c r="J80" s="61"/>
      <c r="K80" s="61"/>
      <c r="L80" s="61"/>
      <c r="M80" s="61"/>
    </row>
    <row r="81" spans="1:13" ht="20.65" customHeight="1">
      <c r="A81" s="12"/>
      <c r="B81" s="9" t="s">
        <v>333</v>
      </c>
      <c r="C81" s="18">
        <v>17039</v>
      </c>
      <c r="D81" s="19">
        <f>C81/C82</f>
        <v>0.55554106484953214</v>
      </c>
      <c r="E81" s="60"/>
      <c r="F81" s="61"/>
      <c r="G81" s="61"/>
      <c r="H81" s="61"/>
      <c r="I81" s="61"/>
      <c r="J81" s="61"/>
      <c r="K81" s="61"/>
      <c r="L81" s="61"/>
      <c r="M81" s="61"/>
    </row>
    <row r="82" spans="1:13" ht="20.65" customHeight="1">
      <c r="A82" s="12"/>
      <c r="B82" s="9" t="s">
        <v>50</v>
      </c>
      <c r="C82" s="18">
        <f>SUM(C79:C81)</f>
        <v>30671</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4900</v>
      </c>
      <c r="D85" s="19">
        <f>C85/C89</f>
        <v>0.1755957713671385</v>
      </c>
      <c r="E85" s="60"/>
      <c r="F85" s="61"/>
      <c r="G85" s="61"/>
      <c r="H85" s="61"/>
      <c r="I85" s="61"/>
      <c r="J85" s="61"/>
      <c r="K85" s="61"/>
      <c r="L85" s="61"/>
      <c r="M85" s="61"/>
    </row>
    <row r="86" spans="1:13" ht="20.65" customHeight="1">
      <c r="A86" s="12"/>
      <c r="B86" s="9" t="s">
        <v>342</v>
      </c>
      <c r="C86" s="18">
        <v>5851</v>
      </c>
      <c r="D86" s="19">
        <f>C86/C89</f>
        <v>0.20967568536104642</v>
      </c>
      <c r="E86" s="60"/>
      <c r="F86" s="61"/>
      <c r="G86" s="61"/>
      <c r="H86" s="61"/>
      <c r="I86" s="61"/>
      <c r="J86" s="61"/>
      <c r="K86" s="61"/>
      <c r="L86" s="61"/>
      <c r="M86" s="61"/>
    </row>
    <row r="87" spans="1:13" ht="20.65" customHeight="1">
      <c r="A87" s="12"/>
      <c r="B87" s="9" t="s">
        <v>344</v>
      </c>
      <c r="C87" s="18">
        <v>6438</v>
      </c>
      <c r="D87" s="19">
        <f>C87/C89</f>
        <v>0.23071134205339544</v>
      </c>
      <c r="E87" s="60"/>
      <c r="F87" s="61"/>
      <c r="G87" s="61"/>
      <c r="H87" s="61"/>
      <c r="I87" s="61"/>
      <c r="J87" s="61"/>
      <c r="K87" s="61"/>
      <c r="L87" s="61"/>
      <c r="M87" s="61"/>
    </row>
    <row r="88" spans="1:13" ht="20.65" customHeight="1">
      <c r="A88" s="12"/>
      <c r="B88" s="9" t="s">
        <v>346</v>
      </c>
      <c r="C88" s="18">
        <v>10716</v>
      </c>
      <c r="D88" s="19">
        <f>C88/C89</f>
        <v>0.38401720121841965</v>
      </c>
      <c r="E88" s="60"/>
      <c r="F88" s="61"/>
      <c r="G88" s="61"/>
      <c r="H88" s="61"/>
      <c r="I88" s="61"/>
      <c r="J88" s="61"/>
      <c r="K88" s="61"/>
      <c r="L88" s="61"/>
      <c r="M88" s="61"/>
    </row>
    <row r="89" spans="1:13" ht="20.65" customHeight="1">
      <c r="A89" s="12"/>
      <c r="B89" s="9" t="s">
        <v>50</v>
      </c>
      <c r="C89" s="18">
        <f>SUM(C85:C88)</f>
        <v>27905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12409</v>
      </c>
      <c r="D92" s="19">
        <f>C92/C94</f>
        <v>0.439692438523138</v>
      </c>
      <c r="E92" s="60"/>
      <c r="F92" s="61"/>
      <c r="G92" s="61"/>
      <c r="H92" s="61"/>
      <c r="I92" s="61"/>
      <c r="J92" s="61"/>
      <c r="K92" s="61"/>
      <c r="L92" s="61"/>
      <c r="M92" s="61"/>
    </row>
    <row r="93" spans="1:13" ht="20.65" customHeight="1">
      <c r="A93" s="12"/>
      <c r="B93" s="9" t="s">
        <v>355</v>
      </c>
      <c r="C93" s="18">
        <v>15813</v>
      </c>
      <c r="D93" s="19">
        <f>C93/C94</f>
        <v>0.560307561476862</v>
      </c>
      <c r="E93" s="60"/>
      <c r="F93" s="61"/>
      <c r="G93" s="61"/>
      <c r="H93" s="61"/>
      <c r="I93" s="61"/>
      <c r="J93" s="61"/>
      <c r="K93" s="61"/>
      <c r="L93" s="61"/>
      <c r="M93" s="61"/>
    </row>
    <row r="94" spans="1:13" ht="20.65" customHeight="1">
      <c r="A94" s="12"/>
      <c r="B94" s="9" t="s">
        <v>50</v>
      </c>
      <c r="C94" s="18">
        <f>SUM(C92:C93)</f>
        <v>28222</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16064</v>
      </c>
      <c r="D97" s="19">
        <f>C97/C99</f>
        <v>0.60491037806898629</v>
      </c>
      <c r="E97" s="60"/>
      <c r="F97" s="61"/>
      <c r="G97" s="61"/>
      <c r="H97" s="61"/>
      <c r="I97" s="61"/>
      <c r="J97" s="61"/>
      <c r="K97" s="61"/>
      <c r="L97" s="61"/>
      <c r="M97" s="61"/>
    </row>
    <row r="98" spans="1:13" ht="20.65" customHeight="1">
      <c r="A98" s="12"/>
      <c r="B98" s="9" t="s">
        <v>364</v>
      </c>
      <c r="C98" s="18">
        <v>10492</v>
      </c>
      <c r="D98" s="19">
        <f>C98/C99</f>
        <v>0.39508962193101371</v>
      </c>
      <c r="E98" s="60"/>
      <c r="F98" s="61"/>
      <c r="G98" s="61"/>
      <c r="H98" s="61"/>
      <c r="I98" s="61"/>
      <c r="J98" s="61"/>
      <c r="K98" s="61"/>
      <c r="L98" s="61"/>
      <c r="M98" s="61"/>
    </row>
    <row r="99" spans="1:13" ht="20.65" customHeight="1">
      <c r="A99" s="12"/>
      <c r="B99" s="9" t="s">
        <v>50</v>
      </c>
      <c r="C99" s="18">
        <f>SUM(C97:C98)</f>
        <v>26556</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8"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96</v>
      </c>
      <c r="D4" s="19">
        <f>C4/C9</f>
        <v>0.12467532467532468</v>
      </c>
      <c r="E4" s="60"/>
    </row>
    <row r="5" spans="1:5" ht="20.65" customHeight="1">
      <c r="A5" s="12"/>
      <c r="B5" s="9" t="s">
        <v>37</v>
      </c>
      <c r="C5" s="18">
        <v>79</v>
      </c>
      <c r="D5" s="19">
        <f>C5/C9</f>
        <v>0.1025974025974026</v>
      </c>
      <c r="E5" s="60"/>
    </row>
    <row r="6" spans="1:5" ht="20.65" customHeight="1">
      <c r="A6" s="12"/>
      <c r="B6" s="9" t="s">
        <v>47</v>
      </c>
      <c r="C6" s="18">
        <v>13</v>
      </c>
      <c r="D6" s="19">
        <f>C6/C9</f>
        <v>1.6883116883116882E-2</v>
      </c>
      <c r="E6" s="60"/>
    </row>
    <row r="7" spans="1:5" ht="20.65" customHeight="1">
      <c r="A7" s="12"/>
      <c r="B7" s="9" t="s">
        <v>52</v>
      </c>
      <c r="C7" s="18">
        <v>576</v>
      </c>
      <c r="D7" s="19">
        <f>C7/C9</f>
        <v>0.74805194805194808</v>
      </c>
      <c r="E7" s="60"/>
    </row>
    <row r="8" spans="1:5" ht="20.65" customHeight="1">
      <c r="A8" s="12"/>
      <c r="B8" s="9" t="s">
        <v>55</v>
      </c>
      <c r="C8" s="18">
        <v>6</v>
      </c>
      <c r="D8" s="19">
        <f>C8/C9</f>
        <v>7.7922077922077922E-3</v>
      </c>
      <c r="E8" s="60"/>
    </row>
    <row r="9" spans="1:5" ht="20.65" customHeight="1">
      <c r="A9" s="12"/>
      <c r="B9" s="9" t="s">
        <v>50</v>
      </c>
      <c r="C9" s="18">
        <f>SUM(C4:C8)</f>
        <v>770</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245</v>
      </c>
      <c r="D12" s="19">
        <f>C12/C15</f>
        <v>0.33746556473829203</v>
      </c>
      <c r="E12" s="60"/>
    </row>
    <row r="13" spans="1:5" ht="32.65" customHeight="1">
      <c r="A13" s="12"/>
      <c r="B13" s="9" t="s">
        <v>85</v>
      </c>
      <c r="C13" s="18">
        <v>325</v>
      </c>
      <c r="D13" s="19">
        <f>C13/C15</f>
        <v>0.44765840220385678</v>
      </c>
      <c r="E13" s="60"/>
    </row>
    <row r="14" spans="1:5" ht="20.65" customHeight="1">
      <c r="A14" s="12"/>
      <c r="B14" s="9" t="s">
        <v>90</v>
      </c>
      <c r="C14" s="18">
        <v>156</v>
      </c>
      <c r="D14" s="19">
        <f>C14/C15</f>
        <v>0.21487603305785125</v>
      </c>
      <c r="E14" s="60"/>
    </row>
    <row r="15" spans="1:5" ht="20.65" customHeight="1">
      <c r="A15" s="12"/>
      <c r="B15" s="9" t="s">
        <v>50</v>
      </c>
      <c r="C15" s="18">
        <f>SUM(C12:C14)</f>
        <v>726</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199</v>
      </c>
      <c r="D18" s="19">
        <f>C18/C22</f>
        <v>0.27910238429172513</v>
      </c>
      <c r="E18" s="60"/>
    </row>
    <row r="19" spans="1:5" ht="20.65" customHeight="1">
      <c r="A19" s="12"/>
      <c r="B19" s="9" t="s">
        <v>114</v>
      </c>
      <c r="C19" s="18">
        <v>232</v>
      </c>
      <c r="D19" s="19">
        <f>C19/C22</f>
        <v>0.32538569424964936</v>
      </c>
      <c r="E19" s="60"/>
    </row>
    <row r="20" spans="1:5" ht="20.65" customHeight="1">
      <c r="A20" s="12"/>
      <c r="B20" s="9" t="s">
        <v>120</v>
      </c>
      <c r="C20" s="18">
        <v>135</v>
      </c>
      <c r="D20" s="19">
        <f>C20/C22</f>
        <v>0.18934081346423562</v>
      </c>
      <c r="E20" s="60"/>
    </row>
    <row r="21" spans="1:5" ht="20.65" customHeight="1">
      <c r="A21" s="12"/>
      <c r="B21" s="9" t="s">
        <v>127</v>
      </c>
      <c r="C21" s="18">
        <v>147</v>
      </c>
      <c r="D21" s="19">
        <f>C21/C22</f>
        <v>0.2061711079943899</v>
      </c>
      <c r="E21" s="60"/>
    </row>
    <row r="22" spans="1:5" ht="20.65" customHeight="1">
      <c r="A22" s="12"/>
      <c r="B22" s="9" t="s">
        <v>50</v>
      </c>
      <c r="C22" s="18">
        <f>SUM(C18:C21)</f>
        <v>713</v>
      </c>
      <c r="D22" s="19">
        <f>SUM(D18:D21)</f>
        <v>0.99999999999999989</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370</v>
      </c>
      <c r="D25" s="19">
        <f>C25/C27</f>
        <v>0.54572271386430682</v>
      </c>
      <c r="E25" s="60"/>
    </row>
    <row r="26" spans="1:5" ht="20.65" customHeight="1">
      <c r="A26" s="12"/>
      <c r="B26" s="9" t="s">
        <v>148</v>
      </c>
      <c r="C26" s="18">
        <v>308</v>
      </c>
      <c r="D26" s="19">
        <f>C26/C27</f>
        <v>0.45427728613569324</v>
      </c>
      <c r="E26" s="60"/>
    </row>
    <row r="27" spans="1:5" ht="20.65" customHeight="1">
      <c r="A27" s="12"/>
      <c r="B27" s="9" t="s">
        <v>50</v>
      </c>
      <c r="C27" s="18">
        <f>SUM(C25:C26)</f>
        <v>678</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130</v>
      </c>
      <c r="D30" s="19">
        <f>C30/C33</f>
        <v>0.21775544388609716</v>
      </c>
      <c r="E30" s="60"/>
    </row>
    <row r="31" spans="1:5" ht="20.65" customHeight="1">
      <c r="A31" s="12"/>
      <c r="B31" s="9" t="s">
        <v>169</v>
      </c>
      <c r="C31" s="18">
        <v>316</v>
      </c>
      <c r="D31" s="19">
        <f>C31/C33</f>
        <v>0.52931323283082077</v>
      </c>
      <c r="E31" s="60"/>
    </row>
    <row r="32" spans="1:5" ht="32.65" customHeight="1">
      <c r="A32" s="12"/>
      <c r="B32" s="9" t="s">
        <v>176</v>
      </c>
      <c r="C32" s="18">
        <v>151</v>
      </c>
      <c r="D32" s="19">
        <f>C32/C33</f>
        <v>0.2529313232830821</v>
      </c>
      <c r="E32" s="60"/>
    </row>
    <row r="33" spans="1:5" ht="20.65" customHeight="1">
      <c r="A33" s="12"/>
      <c r="B33" s="9" t="s">
        <v>50</v>
      </c>
      <c r="C33" s="18">
        <f>SUM(C30:C32)</f>
        <v>597</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145</v>
      </c>
      <c r="D36" s="19">
        <f>C36/C38</f>
        <v>0.26411657559198543</v>
      </c>
      <c r="E36" s="60"/>
    </row>
    <row r="37" spans="1:5" ht="20.65" customHeight="1">
      <c r="A37" s="12"/>
      <c r="B37" s="9" t="s">
        <v>199</v>
      </c>
      <c r="C37" s="18">
        <v>404</v>
      </c>
      <c r="D37" s="19">
        <f>C37/C38</f>
        <v>0.73588342440801457</v>
      </c>
      <c r="E37" s="60"/>
    </row>
    <row r="38" spans="1:5" ht="20.65" customHeight="1">
      <c r="A38" s="12"/>
      <c r="B38" s="9" t="s">
        <v>50</v>
      </c>
      <c r="C38" s="18">
        <f>SUM(C36:C37)</f>
        <v>549</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218</v>
      </c>
      <c r="D41" s="19">
        <f>C41/C44</f>
        <v>0.40221402214022139</v>
      </c>
      <c r="E41" s="60"/>
    </row>
    <row r="42" spans="1:5" ht="20.65" customHeight="1">
      <c r="A42" s="12"/>
      <c r="B42" s="9" t="s">
        <v>220</v>
      </c>
      <c r="C42" s="18">
        <v>143</v>
      </c>
      <c r="D42" s="19">
        <f>C42/C44</f>
        <v>0.26383763837638374</v>
      </c>
      <c r="E42" s="60"/>
    </row>
    <row r="43" spans="1:5" ht="32.65" customHeight="1">
      <c r="A43" s="12"/>
      <c r="B43" s="9" t="s">
        <v>224</v>
      </c>
      <c r="C43" s="18">
        <v>181</v>
      </c>
      <c r="D43" s="19">
        <f>C43/C44</f>
        <v>0.33394833948339481</v>
      </c>
      <c r="E43" s="60"/>
    </row>
    <row r="44" spans="1:5" ht="20.65" customHeight="1">
      <c r="A44" s="12"/>
      <c r="B44" s="9" t="s">
        <v>50</v>
      </c>
      <c r="C44" s="18">
        <f>SUM(C41:C43)</f>
        <v>542</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277</v>
      </c>
      <c r="D47" s="19">
        <f>C47/C49</f>
        <v>0.53166986564299423</v>
      </c>
      <c r="E47" s="60"/>
    </row>
    <row r="48" spans="1:5" ht="32.65" customHeight="1">
      <c r="A48" s="12"/>
      <c r="B48" s="9" t="s">
        <v>241</v>
      </c>
      <c r="C48" s="18">
        <v>244</v>
      </c>
      <c r="D48" s="19">
        <f>C48/C49</f>
        <v>0.46833013435700577</v>
      </c>
      <c r="E48" s="60"/>
    </row>
    <row r="49" spans="1:5" ht="20.65" customHeight="1">
      <c r="A49" s="12"/>
      <c r="B49" s="9" t="s">
        <v>50</v>
      </c>
      <c r="C49" s="18">
        <f>SUM(C47:C48)</f>
        <v>521</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347</v>
      </c>
      <c r="D52" s="19">
        <f>C52/C54</f>
        <v>0.69123505976095623</v>
      </c>
      <c r="E52" s="60"/>
    </row>
    <row r="53" spans="1:5" ht="20.65" customHeight="1">
      <c r="A53" s="12"/>
      <c r="B53" s="9" t="s">
        <v>259</v>
      </c>
      <c r="C53" s="18">
        <v>155</v>
      </c>
      <c r="D53" s="19">
        <f>C53/C54</f>
        <v>0.30876494023904383</v>
      </c>
      <c r="E53" s="60"/>
    </row>
    <row r="54" spans="1:5" ht="20.65" customHeight="1">
      <c r="A54" s="12"/>
      <c r="B54" s="9" t="s">
        <v>50</v>
      </c>
      <c r="C54" s="18">
        <f>SUM(C52:C53)</f>
        <v>502</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207</v>
      </c>
      <c r="D57" s="19">
        <f>C57/C60</f>
        <v>0.39961389961389959</v>
      </c>
      <c r="E57" s="60"/>
    </row>
    <row r="58" spans="1:5" ht="20.65" customHeight="1">
      <c r="A58" s="12"/>
      <c r="B58" s="9" t="s">
        <v>274</v>
      </c>
      <c r="C58" s="18">
        <v>205</v>
      </c>
      <c r="D58" s="19">
        <f>C58/C60</f>
        <v>0.39575289575289574</v>
      </c>
      <c r="E58" s="60"/>
    </row>
    <row r="59" spans="1:5" ht="20.65" customHeight="1">
      <c r="A59" s="12"/>
      <c r="B59" s="9" t="s">
        <v>278</v>
      </c>
      <c r="C59" s="18">
        <v>106</v>
      </c>
      <c r="D59" s="19">
        <f>C59/C60</f>
        <v>0.20463320463320464</v>
      </c>
      <c r="E59" s="60"/>
    </row>
    <row r="60" spans="1:5" ht="20.65" customHeight="1">
      <c r="A60" s="12"/>
      <c r="B60" s="9" t="s">
        <v>50</v>
      </c>
      <c r="C60" s="18">
        <f>SUM(C57:C59)</f>
        <v>518</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154</v>
      </c>
      <c r="D63" s="19">
        <f>C63/C65</f>
        <v>0.29166666666666669</v>
      </c>
      <c r="E63" s="60"/>
    </row>
    <row r="64" spans="1:5" ht="20.65" customHeight="1">
      <c r="A64" s="12"/>
      <c r="B64" s="9" t="s">
        <v>295</v>
      </c>
      <c r="C64" s="18">
        <v>374</v>
      </c>
      <c r="D64" s="19">
        <f>C64/C65</f>
        <v>0.70833333333333337</v>
      </c>
      <c r="E64" s="60"/>
    </row>
    <row r="65" spans="1:5" ht="20.65" customHeight="1">
      <c r="A65" s="12"/>
      <c r="B65" s="9" t="s">
        <v>50</v>
      </c>
      <c r="C65" s="18">
        <f>SUM(C63:C64)</f>
        <v>528</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167</v>
      </c>
      <c r="D68" s="19">
        <f>C68/C70</f>
        <v>0.27926421404682272</v>
      </c>
      <c r="E68" s="60"/>
    </row>
    <row r="69" spans="1:5" ht="20.65" customHeight="1">
      <c r="A69" s="12"/>
      <c r="B69" s="9" t="s">
        <v>309</v>
      </c>
      <c r="C69" s="18">
        <v>431</v>
      </c>
      <c r="D69" s="19">
        <f>C69/C70</f>
        <v>0.72073578595317722</v>
      </c>
      <c r="E69" s="60"/>
    </row>
    <row r="70" spans="1:5" ht="20.65" customHeight="1">
      <c r="A70" s="12"/>
      <c r="B70" s="9" t="s">
        <v>50</v>
      </c>
      <c r="C70" s="18">
        <f>SUM(C68:C69)</f>
        <v>598</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80</v>
      </c>
      <c r="D73" s="19">
        <f>C73/C76</f>
        <v>0.1381692573402418</v>
      </c>
      <c r="E73" s="60"/>
    </row>
    <row r="74" spans="1:5" ht="20.65" customHeight="1">
      <c r="A74" s="12"/>
      <c r="B74" s="9" t="s">
        <v>321</v>
      </c>
      <c r="C74" s="18">
        <v>76</v>
      </c>
      <c r="D74" s="19">
        <f>C74/C76</f>
        <v>0.13126079447322972</v>
      </c>
      <c r="E74" s="60"/>
    </row>
    <row r="75" spans="1:5" ht="20.65" customHeight="1">
      <c r="A75" s="12"/>
      <c r="B75" s="9" t="s">
        <v>323</v>
      </c>
      <c r="C75" s="18">
        <v>423</v>
      </c>
      <c r="D75" s="19">
        <f>C75/C76</f>
        <v>0.73056994818652854</v>
      </c>
      <c r="E75" s="60"/>
    </row>
    <row r="76" spans="1:5" ht="20.65" customHeight="1">
      <c r="A76" s="12"/>
      <c r="B76" s="9" t="s">
        <v>50</v>
      </c>
      <c r="C76" s="18">
        <f>SUM(C73:C75)</f>
        <v>579</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165</v>
      </c>
      <c r="D79" s="19">
        <f>C79/C82</f>
        <v>0.27004909983633391</v>
      </c>
      <c r="E79" s="60"/>
    </row>
    <row r="80" spans="1:5" ht="20.65" customHeight="1">
      <c r="A80" s="12"/>
      <c r="B80" s="9" t="s">
        <v>332</v>
      </c>
      <c r="C80" s="18">
        <v>38</v>
      </c>
      <c r="D80" s="19">
        <f>C80/C82</f>
        <v>6.2193126022913256E-2</v>
      </c>
      <c r="E80" s="60"/>
    </row>
    <row r="81" spans="1:5" ht="20.65" customHeight="1">
      <c r="A81" s="12"/>
      <c r="B81" s="9" t="s">
        <v>333</v>
      </c>
      <c r="C81" s="18">
        <v>408</v>
      </c>
      <c r="D81" s="19">
        <f>C81/C82</f>
        <v>0.66775777414075288</v>
      </c>
      <c r="E81" s="60"/>
    </row>
    <row r="82" spans="1:5" ht="20.65" customHeight="1">
      <c r="A82" s="12"/>
      <c r="B82" s="9" t="s">
        <v>50</v>
      </c>
      <c r="C82" s="18">
        <f>SUM(C79:C81)</f>
        <v>611</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56</v>
      </c>
      <c r="D85" s="19">
        <f>C85/C89</f>
        <v>9.9644128113879002E-2</v>
      </c>
      <c r="E85" s="60"/>
    </row>
    <row r="86" spans="1:5" ht="20.65" customHeight="1">
      <c r="A86" s="12"/>
      <c r="B86" s="9" t="s">
        <v>342</v>
      </c>
      <c r="C86" s="18">
        <v>166</v>
      </c>
      <c r="D86" s="19">
        <f>C86/C89</f>
        <v>0.29537366548042704</v>
      </c>
      <c r="E86" s="60"/>
    </row>
    <row r="87" spans="1:5" ht="20.65" customHeight="1">
      <c r="A87" s="12"/>
      <c r="B87" s="9" t="s">
        <v>344</v>
      </c>
      <c r="C87" s="18">
        <v>95</v>
      </c>
      <c r="D87" s="19">
        <f>C87/C89</f>
        <v>0.16903914590747332</v>
      </c>
      <c r="E87" s="60"/>
    </row>
    <row r="88" spans="1:5" ht="20.65" customHeight="1">
      <c r="A88" s="12"/>
      <c r="B88" s="9" t="s">
        <v>346</v>
      </c>
      <c r="C88" s="18">
        <v>245</v>
      </c>
      <c r="D88" s="19">
        <f>C88/C89</f>
        <v>0.43594306049822062</v>
      </c>
      <c r="E88" s="60"/>
    </row>
    <row r="89" spans="1:5" ht="20.65" customHeight="1">
      <c r="A89" s="12"/>
      <c r="B89" s="9" t="s">
        <v>50</v>
      </c>
      <c r="C89" s="18">
        <f>SUM(C85:C88)</f>
        <v>562</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345</v>
      </c>
      <c r="D92" s="19">
        <f>C92/C94</f>
        <v>0.60314685314685312</v>
      </c>
      <c r="E92" s="60"/>
    </row>
    <row r="93" spans="1:5" ht="20.65" customHeight="1">
      <c r="A93" s="12"/>
      <c r="B93" s="9" t="s">
        <v>355</v>
      </c>
      <c r="C93" s="18">
        <v>227</v>
      </c>
      <c r="D93" s="19">
        <f>C93/C94</f>
        <v>0.39685314685314688</v>
      </c>
      <c r="E93" s="60"/>
    </row>
    <row r="94" spans="1:5" ht="20.65" customHeight="1">
      <c r="A94" s="12"/>
      <c r="B94" s="9" t="s">
        <v>50</v>
      </c>
      <c r="C94" s="18">
        <f>SUM(C92:C93)</f>
        <v>572</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451</v>
      </c>
      <c r="D97" s="19">
        <f>C97/C99</f>
        <v>0.82</v>
      </c>
      <c r="E97" s="60"/>
    </row>
    <row r="98" spans="1:5" ht="20.65" customHeight="1">
      <c r="A98" s="12"/>
      <c r="B98" s="9" t="s">
        <v>364</v>
      </c>
      <c r="C98" s="18">
        <v>99</v>
      </c>
      <c r="D98" s="19">
        <f>C98/C99</f>
        <v>0.18</v>
      </c>
      <c r="E98" s="60"/>
    </row>
    <row r="99" spans="1:5" ht="20.65" customHeight="1">
      <c r="A99" s="12"/>
      <c r="B99" s="9" t="s">
        <v>50</v>
      </c>
      <c r="C99" s="18">
        <f>SUM(C97:C98)</f>
        <v>550</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19" customWidth="1"/>
  </cols>
  <sheetData>
    <row r="1" spans="1:12" ht="27.6" customHeight="1">
      <c r="A1" s="143" t="s">
        <v>5</v>
      </c>
      <c r="B1" s="143"/>
      <c r="C1" s="143"/>
      <c r="D1" s="143"/>
      <c r="E1" s="143"/>
      <c r="F1" s="143"/>
      <c r="G1" s="143"/>
      <c r="H1" s="143"/>
      <c r="I1" s="143"/>
      <c r="J1" s="143"/>
      <c r="K1" s="143"/>
      <c r="L1" s="143"/>
    </row>
    <row r="2" spans="1:12" ht="20.45" customHeight="1">
      <c r="A2" s="6"/>
      <c r="B2" s="7"/>
      <c r="C2" s="7"/>
      <c r="D2" s="7"/>
      <c r="E2" s="6"/>
      <c r="F2" s="7"/>
      <c r="G2" s="7"/>
      <c r="H2" s="7"/>
      <c r="I2" s="6"/>
      <c r="J2" s="7"/>
      <c r="K2" s="7"/>
      <c r="L2" s="7"/>
    </row>
    <row r="3" spans="1:12" ht="20.65" customHeight="1">
      <c r="A3" s="8"/>
      <c r="B3" s="9" t="s">
        <v>15</v>
      </c>
      <c r="C3" s="9" t="s">
        <v>16</v>
      </c>
      <c r="D3" s="9" t="s">
        <v>17</v>
      </c>
      <c r="E3" s="56"/>
      <c r="F3" s="9" t="s">
        <v>76</v>
      </c>
      <c r="G3" s="9" t="s">
        <v>16</v>
      </c>
      <c r="H3" s="9" t="s">
        <v>17</v>
      </c>
      <c r="I3" s="56"/>
      <c r="J3" s="9" t="s">
        <v>511</v>
      </c>
      <c r="K3" s="9" t="s">
        <v>16</v>
      </c>
      <c r="L3" s="9" t="s">
        <v>17</v>
      </c>
    </row>
    <row r="4" spans="1:12" ht="20.65" customHeight="1">
      <c r="A4" s="12"/>
      <c r="B4" s="9" t="s">
        <v>27</v>
      </c>
      <c r="C4" s="18">
        <v>1524</v>
      </c>
      <c r="D4" s="19">
        <f>C4/C9</f>
        <v>0.21956490419247948</v>
      </c>
      <c r="E4" s="59"/>
      <c r="F4" s="9" t="s">
        <v>82</v>
      </c>
      <c r="G4" s="18">
        <v>5636</v>
      </c>
      <c r="H4" s="19">
        <f>G4/G6</f>
        <v>0.83918999404407391</v>
      </c>
      <c r="I4" s="59"/>
      <c r="J4" s="9" t="s">
        <v>956</v>
      </c>
      <c r="K4" s="18">
        <v>815</v>
      </c>
      <c r="L4" s="19">
        <f>K4/K8</f>
        <v>0.11823589148411431</v>
      </c>
    </row>
    <row r="5" spans="1:12" ht="20.65" customHeight="1">
      <c r="A5" s="12"/>
      <c r="B5" s="9" t="s">
        <v>37</v>
      </c>
      <c r="C5" s="18">
        <v>679</v>
      </c>
      <c r="D5" s="19">
        <f>C5/C9</f>
        <v>9.7824520962397354E-2</v>
      </c>
      <c r="E5" s="59"/>
      <c r="F5" s="9" t="s">
        <v>86</v>
      </c>
      <c r="G5" s="18">
        <v>1080</v>
      </c>
      <c r="H5" s="19">
        <f>G5/G6</f>
        <v>0.16081000595592615</v>
      </c>
      <c r="I5" s="59"/>
      <c r="J5" s="9" t="s">
        <v>957</v>
      </c>
      <c r="K5" s="18">
        <v>936</v>
      </c>
      <c r="L5" s="19">
        <f>K5/K8</f>
        <v>0.13578993181488466</v>
      </c>
    </row>
    <row r="6" spans="1:12" ht="20.65" customHeight="1">
      <c r="A6" s="12"/>
      <c r="B6" s="9" t="s">
        <v>47</v>
      </c>
      <c r="C6" s="18">
        <v>132</v>
      </c>
      <c r="D6" s="19">
        <f>C6/C9</f>
        <v>1.9017432646592711E-2</v>
      </c>
      <c r="E6" s="59"/>
      <c r="F6" s="9" t="s">
        <v>50</v>
      </c>
      <c r="G6" s="18">
        <f>SUM(G4:G5)</f>
        <v>6716</v>
      </c>
      <c r="H6" s="19">
        <f>SUM(H4:H5)</f>
        <v>1</v>
      </c>
      <c r="I6" s="59"/>
      <c r="J6" s="9" t="s">
        <v>958</v>
      </c>
      <c r="K6" s="18">
        <v>2184</v>
      </c>
      <c r="L6" s="19">
        <f>K6/K8</f>
        <v>0.31684317423473091</v>
      </c>
    </row>
    <row r="7" spans="1:12" ht="20.65" customHeight="1">
      <c r="A7" s="12"/>
      <c r="B7" s="9" t="s">
        <v>52</v>
      </c>
      <c r="C7" s="18">
        <v>4558</v>
      </c>
      <c r="D7" s="19">
        <f>C7/C9</f>
        <v>0.65667771214522408</v>
      </c>
      <c r="E7" s="60"/>
      <c r="F7" s="63"/>
      <c r="G7" s="63"/>
      <c r="H7" s="63"/>
      <c r="I7" s="64"/>
      <c r="J7" s="9" t="s">
        <v>959</v>
      </c>
      <c r="K7" s="18">
        <v>2958</v>
      </c>
      <c r="L7" s="19">
        <f>K7/K8</f>
        <v>0.42913100246627012</v>
      </c>
    </row>
    <row r="8" spans="1:12" ht="20.65" customHeight="1">
      <c r="A8" s="12"/>
      <c r="B8" s="9" t="s">
        <v>55</v>
      </c>
      <c r="C8" s="18">
        <v>48</v>
      </c>
      <c r="D8" s="19">
        <f>C8/C9</f>
        <v>6.9154300533064402E-3</v>
      </c>
      <c r="E8" s="59"/>
      <c r="F8" s="9" t="s">
        <v>57</v>
      </c>
      <c r="G8" s="9" t="s">
        <v>16</v>
      </c>
      <c r="H8" s="9" t="s">
        <v>17</v>
      </c>
      <c r="I8" s="59"/>
      <c r="J8" s="9" t="s">
        <v>50</v>
      </c>
      <c r="K8" s="18">
        <f>SUM(K4:K7)</f>
        <v>6893</v>
      </c>
      <c r="L8" s="19">
        <f>SUM(L4:L7)</f>
        <v>1</v>
      </c>
    </row>
    <row r="9" spans="1:12" ht="20.65" customHeight="1">
      <c r="A9" s="12"/>
      <c r="B9" s="9" t="s">
        <v>50</v>
      </c>
      <c r="C9" s="18">
        <f>SUM(C4:C8)</f>
        <v>6941</v>
      </c>
      <c r="D9" s="19">
        <f>SUM(D4:D8)</f>
        <v>1.0000000000000002</v>
      </c>
      <c r="E9" s="59"/>
      <c r="F9" s="9" t="s">
        <v>62</v>
      </c>
      <c r="G9" s="18">
        <v>1144</v>
      </c>
      <c r="H9" s="19">
        <f>G9/G11</f>
        <v>0.53159851301115246</v>
      </c>
      <c r="I9" s="60"/>
      <c r="J9" s="63"/>
      <c r="K9" s="63"/>
      <c r="L9" s="63"/>
    </row>
    <row r="10" spans="1:12" ht="32.65" customHeight="1">
      <c r="A10" s="49"/>
      <c r="B10" s="62"/>
      <c r="C10" s="63"/>
      <c r="D10" s="63"/>
      <c r="E10" s="64"/>
      <c r="F10" s="9" t="s">
        <v>69</v>
      </c>
      <c r="G10" s="18">
        <v>1008</v>
      </c>
      <c r="H10" s="19">
        <f>G10/G11</f>
        <v>0.46840148698884759</v>
      </c>
      <c r="I10" s="59"/>
      <c r="J10" s="9" t="s">
        <v>549</v>
      </c>
      <c r="K10" s="9" t="s">
        <v>16</v>
      </c>
      <c r="L10" s="9" t="s">
        <v>17</v>
      </c>
    </row>
    <row r="11" spans="1:12" ht="20.65" customHeight="1">
      <c r="A11" s="12"/>
      <c r="B11" s="9" t="s">
        <v>75</v>
      </c>
      <c r="C11" s="9" t="s">
        <v>16</v>
      </c>
      <c r="D11" s="9" t="s">
        <v>17</v>
      </c>
      <c r="E11" s="59"/>
      <c r="F11" s="9" t="s">
        <v>50</v>
      </c>
      <c r="G11" s="18">
        <f>SUM(G9:G10)</f>
        <v>2152</v>
      </c>
      <c r="H11" s="19">
        <f>SUM(H9:H10)</f>
        <v>1</v>
      </c>
      <c r="I11" s="59"/>
      <c r="J11" s="9" t="s">
        <v>960</v>
      </c>
      <c r="K11" s="18">
        <v>195</v>
      </c>
      <c r="L11" s="19">
        <f>K11/K16</f>
        <v>0.11511216056670602</v>
      </c>
    </row>
    <row r="12" spans="1:12" ht="20.65" customHeight="1">
      <c r="A12" s="12"/>
      <c r="B12" s="9" t="s">
        <v>81</v>
      </c>
      <c r="C12" s="18">
        <v>2274</v>
      </c>
      <c r="D12" s="19">
        <f>C12/C15</f>
        <v>0.36118170266836086</v>
      </c>
      <c r="E12" s="60"/>
      <c r="F12" s="63"/>
      <c r="G12" s="63"/>
      <c r="H12" s="63"/>
      <c r="I12" s="64"/>
      <c r="J12" s="9" t="s">
        <v>961</v>
      </c>
      <c r="K12" s="18">
        <v>248</v>
      </c>
      <c r="L12" s="19">
        <f>K12/K16</f>
        <v>0.14639905548996457</v>
      </c>
    </row>
    <row r="13" spans="1:12" ht="32.65" customHeight="1">
      <c r="A13" s="12"/>
      <c r="B13" s="9" t="s">
        <v>85</v>
      </c>
      <c r="C13" s="18">
        <v>3040</v>
      </c>
      <c r="D13" s="19">
        <f>C13/C15</f>
        <v>0.48284625158831002</v>
      </c>
      <c r="E13" s="59"/>
      <c r="F13" s="9" t="s">
        <v>87</v>
      </c>
      <c r="G13" s="9" t="s">
        <v>16</v>
      </c>
      <c r="H13" s="9" t="s">
        <v>17</v>
      </c>
      <c r="I13" s="59"/>
      <c r="J13" s="9" t="s">
        <v>962</v>
      </c>
      <c r="K13" s="18">
        <v>555</v>
      </c>
      <c r="L13" s="19">
        <f>K13/K16</f>
        <v>0.32762691853600945</v>
      </c>
    </row>
    <row r="14" spans="1:12" ht="20.65" customHeight="1">
      <c r="A14" s="12"/>
      <c r="B14" s="9" t="s">
        <v>90</v>
      </c>
      <c r="C14" s="18">
        <v>982</v>
      </c>
      <c r="D14" s="19">
        <f>C14/C15</f>
        <v>0.1559720457433291</v>
      </c>
      <c r="E14" s="59"/>
      <c r="F14" s="9" t="s">
        <v>91</v>
      </c>
      <c r="G14" s="18">
        <v>570</v>
      </c>
      <c r="H14" s="19">
        <f>G14/G17</f>
        <v>0.13731630932305469</v>
      </c>
      <c r="I14" s="59"/>
      <c r="J14" s="9" t="s">
        <v>963</v>
      </c>
      <c r="K14" s="18">
        <v>431</v>
      </c>
      <c r="L14" s="19">
        <f>K14/K16</f>
        <v>0.25442739079102716</v>
      </c>
    </row>
    <row r="15" spans="1:12" ht="20.65" customHeight="1">
      <c r="A15" s="12"/>
      <c r="B15" s="9" t="s">
        <v>50</v>
      </c>
      <c r="C15" s="18">
        <f>SUM(C12:C14)</f>
        <v>6296</v>
      </c>
      <c r="D15" s="19">
        <f>SUM(D12:D14)</f>
        <v>1</v>
      </c>
      <c r="E15" s="59"/>
      <c r="F15" s="9" t="s">
        <v>96</v>
      </c>
      <c r="G15" s="18">
        <v>2139</v>
      </c>
      <c r="H15" s="19">
        <f>G15/G17</f>
        <v>0.51529751867019991</v>
      </c>
      <c r="I15" s="59"/>
      <c r="J15" s="9" t="s">
        <v>964</v>
      </c>
      <c r="K15" s="18">
        <v>265</v>
      </c>
      <c r="L15" s="19">
        <f>K15/K16</f>
        <v>0.15643447461629278</v>
      </c>
    </row>
    <row r="16" spans="1:12" ht="20.65" customHeight="1">
      <c r="A16" s="49"/>
      <c r="B16" s="62"/>
      <c r="C16" s="63"/>
      <c r="D16" s="63"/>
      <c r="E16" s="64"/>
      <c r="F16" s="9" t="s">
        <v>103</v>
      </c>
      <c r="G16" s="18">
        <v>1442</v>
      </c>
      <c r="H16" s="19">
        <f>G16/G17</f>
        <v>0.34738617200674538</v>
      </c>
      <c r="I16" s="59"/>
      <c r="J16" s="9" t="s">
        <v>50</v>
      </c>
      <c r="K16" s="18">
        <f>SUM(K11:K15)</f>
        <v>1694</v>
      </c>
      <c r="L16" s="19">
        <f>SUM(L11:L15)</f>
        <v>1</v>
      </c>
    </row>
    <row r="17" spans="1:12" ht="20.65" customHeight="1">
      <c r="A17" s="12"/>
      <c r="B17" s="9" t="s">
        <v>108</v>
      </c>
      <c r="C17" s="9" t="s">
        <v>16</v>
      </c>
      <c r="D17" s="9" t="s">
        <v>17</v>
      </c>
      <c r="E17" s="59"/>
      <c r="F17" s="9" t="s">
        <v>50</v>
      </c>
      <c r="G17" s="18">
        <f>SUM(G14:G16)</f>
        <v>4151</v>
      </c>
      <c r="H17" s="19">
        <f>SUM(H14:H16)</f>
        <v>1</v>
      </c>
      <c r="I17" s="60"/>
      <c r="J17" s="63"/>
      <c r="K17" s="63"/>
      <c r="L17" s="63"/>
    </row>
    <row r="18" spans="1:12" ht="32.65" customHeight="1">
      <c r="A18" s="12"/>
      <c r="B18" s="9" t="s">
        <v>111</v>
      </c>
      <c r="C18" s="18">
        <v>1067</v>
      </c>
      <c r="D18" s="19">
        <f>C18/C22</f>
        <v>0.17352415026833631</v>
      </c>
      <c r="E18" s="60"/>
      <c r="F18" s="63"/>
      <c r="G18" s="63"/>
      <c r="H18" s="63"/>
      <c r="I18" s="64"/>
      <c r="J18" s="9" t="s">
        <v>539</v>
      </c>
      <c r="K18" s="9" t="s">
        <v>16</v>
      </c>
      <c r="L18" s="9" t="s">
        <v>17</v>
      </c>
    </row>
    <row r="19" spans="1:12" ht="20.65" customHeight="1">
      <c r="A19" s="12"/>
      <c r="B19" s="9" t="s">
        <v>114</v>
      </c>
      <c r="C19" s="18">
        <v>1565</v>
      </c>
      <c r="D19" s="19">
        <f>C19/C22</f>
        <v>0.2545129289315336</v>
      </c>
      <c r="E19" s="59"/>
      <c r="F19" s="9" t="s">
        <v>203</v>
      </c>
      <c r="G19" s="9" t="s">
        <v>16</v>
      </c>
      <c r="H19" s="9" t="s">
        <v>17</v>
      </c>
      <c r="I19" s="59"/>
      <c r="J19" s="9" t="s">
        <v>965</v>
      </c>
      <c r="K19" s="43">
        <v>841</v>
      </c>
      <c r="L19" s="19">
        <f>K19/K22</f>
        <v>0.52595372107567229</v>
      </c>
    </row>
    <row r="20" spans="1:12" ht="20.65" customHeight="1">
      <c r="A20" s="12"/>
      <c r="B20" s="9" t="s">
        <v>120</v>
      </c>
      <c r="C20" s="18">
        <v>1966</v>
      </c>
      <c r="D20" s="19">
        <f>C20/C22</f>
        <v>0.31972678484306394</v>
      </c>
      <c r="E20" s="59"/>
      <c r="F20" s="9" t="s">
        <v>208</v>
      </c>
      <c r="G20" s="18">
        <v>2919</v>
      </c>
      <c r="H20" s="19">
        <f>G20/G23</f>
        <v>0.42781767550930677</v>
      </c>
      <c r="I20" s="59"/>
      <c r="J20" s="9" t="s">
        <v>966</v>
      </c>
      <c r="K20" s="43">
        <v>612</v>
      </c>
      <c r="L20" s="19">
        <f>K20/K22</f>
        <v>0.38273921200750471</v>
      </c>
    </row>
    <row r="21" spans="1:12" ht="20.65" customHeight="1">
      <c r="A21" s="12"/>
      <c r="B21" s="9" t="s">
        <v>127</v>
      </c>
      <c r="C21" s="18">
        <v>1551</v>
      </c>
      <c r="D21" s="19">
        <f>C21/C22</f>
        <v>0.25223613595706618</v>
      </c>
      <c r="E21" s="59"/>
      <c r="F21" s="9" t="s">
        <v>215</v>
      </c>
      <c r="G21" s="18">
        <v>1636</v>
      </c>
      <c r="H21" s="19">
        <f>G21/G23</f>
        <v>0.23977722409497287</v>
      </c>
      <c r="I21" s="59"/>
      <c r="J21" s="9" t="s">
        <v>967</v>
      </c>
      <c r="K21" s="43">
        <v>146</v>
      </c>
      <c r="L21" s="19">
        <f>K21/K22</f>
        <v>9.1307066916823013E-2</v>
      </c>
    </row>
    <row r="22" spans="1:12" ht="20.65" customHeight="1">
      <c r="A22" s="12"/>
      <c r="B22" s="9" t="s">
        <v>50</v>
      </c>
      <c r="C22" s="18">
        <f>SUM(C18:C21)</f>
        <v>6149</v>
      </c>
      <c r="D22" s="19">
        <f>SUM(D18:D21)</f>
        <v>1</v>
      </c>
      <c r="E22" s="59"/>
      <c r="F22" s="9" t="s">
        <v>221</v>
      </c>
      <c r="G22" s="18">
        <v>2268</v>
      </c>
      <c r="H22" s="19">
        <f>G22/G23</f>
        <v>0.33240510039572035</v>
      </c>
      <c r="I22" s="59"/>
      <c r="J22" s="9" t="s">
        <v>50</v>
      </c>
      <c r="K22" s="18">
        <f>SUM(K19:K21)</f>
        <v>1599</v>
      </c>
      <c r="L22" s="19">
        <f>SUM(L19:L21)</f>
        <v>1</v>
      </c>
    </row>
    <row r="23" spans="1:12" ht="20.65" customHeight="1">
      <c r="A23" s="49"/>
      <c r="B23" s="62"/>
      <c r="C23" s="63"/>
      <c r="D23" s="63"/>
      <c r="E23" s="64"/>
      <c r="F23" s="9" t="s">
        <v>50</v>
      </c>
      <c r="G23" s="18">
        <f>SUM(G20:G22)</f>
        <v>6823</v>
      </c>
      <c r="H23" s="19">
        <f>SUM(H20:H22)</f>
        <v>1</v>
      </c>
      <c r="I23" s="60"/>
      <c r="J23" s="63"/>
      <c r="K23" s="63"/>
      <c r="L23" s="63"/>
    </row>
    <row r="24" spans="1:12" ht="32.65" customHeight="1">
      <c r="A24" s="12"/>
      <c r="B24" s="9" t="s">
        <v>137</v>
      </c>
      <c r="C24" s="9" t="s">
        <v>16</v>
      </c>
      <c r="D24" s="9" t="s">
        <v>17</v>
      </c>
      <c r="E24" s="60"/>
      <c r="F24" s="63"/>
      <c r="G24" s="63"/>
      <c r="H24" s="63"/>
      <c r="I24" s="64"/>
      <c r="J24" s="9" t="s">
        <v>567</v>
      </c>
      <c r="K24" s="9" t="s">
        <v>16</v>
      </c>
      <c r="L24" s="9" t="s">
        <v>17</v>
      </c>
    </row>
    <row r="25" spans="1:12" ht="32.65" customHeight="1">
      <c r="A25" s="12"/>
      <c r="B25" s="9" t="s">
        <v>142</v>
      </c>
      <c r="C25" s="18">
        <v>3132</v>
      </c>
      <c r="D25" s="19">
        <f>C25/C27</f>
        <v>0.541306602143104</v>
      </c>
      <c r="E25" s="59"/>
      <c r="F25" s="9" t="s">
        <v>260</v>
      </c>
      <c r="G25" s="9" t="s">
        <v>16</v>
      </c>
      <c r="H25" s="9" t="s">
        <v>17</v>
      </c>
      <c r="I25" s="59"/>
      <c r="J25" s="9" t="s">
        <v>968</v>
      </c>
      <c r="K25" s="18">
        <v>126</v>
      </c>
      <c r="L25" s="19">
        <f>K25/K30</f>
        <v>0.12896622313203684</v>
      </c>
    </row>
    <row r="26" spans="1:12" ht="32.65" customHeight="1">
      <c r="A26" s="12"/>
      <c r="B26" s="9" t="s">
        <v>148</v>
      </c>
      <c r="C26" s="18">
        <v>2654</v>
      </c>
      <c r="D26" s="19">
        <f>C26/C27</f>
        <v>0.45869339785689595</v>
      </c>
      <c r="E26" s="59"/>
      <c r="F26" s="9" t="s">
        <v>262</v>
      </c>
      <c r="G26" s="18">
        <v>3906</v>
      </c>
      <c r="H26" s="19">
        <f>G26/G28</f>
        <v>0.59397810218978098</v>
      </c>
      <c r="I26" s="59"/>
      <c r="J26" s="9" t="s">
        <v>969</v>
      </c>
      <c r="K26" s="18">
        <v>307</v>
      </c>
      <c r="L26" s="19">
        <f>K26/K30</f>
        <v>0.31422722620266119</v>
      </c>
    </row>
    <row r="27" spans="1:12" ht="20.65" customHeight="1">
      <c r="A27" s="12"/>
      <c r="B27" s="9" t="s">
        <v>50</v>
      </c>
      <c r="C27" s="18">
        <f>SUM(C25:C26)</f>
        <v>5786</v>
      </c>
      <c r="D27" s="19">
        <f>SUM(D25:D26)</f>
        <v>1</v>
      </c>
      <c r="E27" s="59"/>
      <c r="F27" s="9" t="s">
        <v>265</v>
      </c>
      <c r="G27" s="18">
        <v>2670</v>
      </c>
      <c r="H27" s="19">
        <f>G27/G28</f>
        <v>0.40602189781021897</v>
      </c>
      <c r="I27" s="59"/>
      <c r="J27" s="9" t="s">
        <v>970</v>
      </c>
      <c r="K27" s="18">
        <v>295</v>
      </c>
      <c r="L27" s="19">
        <f>K27/K30</f>
        <v>0.30194472876151485</v>
      </c>
    </row>
    <row r="28" spans="1:12" ht="20.65" customHeight="1">
      <c r="A28" s="49"/>
      <c r="B28" s="62"/>
      <c r="C28" s="63"/>
      <c r="D28" s="63"/>
      <c r="E28" s="64"/>
      <c r="F28" s="9" t="s">
        <v>50</v>
      </c>
      <c r="G28" s="18">
        <f>SUM(G26:G27)</f>
        <v>6576</v>
      </c>
      <c r="H28" s="19">
        <f>SUM(H26:H27)</f>
        <v>1</v>
      </c>
      <c r="I28" s="59"/>
      <c r="J28" s="9" t="s">
        <v>971</v>
      </c>
      <c r="K28" s="18">
        <v>164</v>
      </c>
      <c r="L28" s="19">
        <f>K28/K30</f>
        <v>0.16786079836233367</v>
      </c>
    </row>
    <row r="29" spans="1:12" ht="20.65" customHeight="1">
      <c r="A29" s="12"/>
      <c r="B29" s="9" t="s">
        <v>158</v>
      </c>
      <c r="C29" s="9" t="s">
        <v>16</v>
      </c>
      <c r="D29" s="9" t="s">
        <v>17</v>
      </c>
      <c r="E29" s="60"/>
      <c r="F29" s="65"/>
      <c r="G29" s="65"/>
      <c r="H29" s="65"/>
      <c r="I29" s="64"/>
      <c r="J29" s="9" t="s">
        <v>972</v>
      </c>
      <c r="K29" s="18">
        <v>85</v>
      </c>
      <c r="L29" s="19">
        <f>K29/K30</f>
        <v>8.7001023541453434E-2</v>
      </c>
    </row>
    <row r="30" spans="1:12" ht="20.65" customHeight="1">
      <c r="A30" s="12"/>
      <c r="B30" s="9" t="s">
        <v>163</v>
      </c>
      <c r="C30" s="18">
        <v>1620</v>
      </c>
      <c r="D30" s="19">
        <f>C30/C33</f>
        <v>0.30223880597014924</v>
      </c>
      <c r="E30" s="60"/>
      <c r="F30" s="61"/>
      <c r="G30" s="61"/>
      <c r="H30" s="61"/>
      <c r="I30" s="64"/>
      <c r="J30" s="9" t="s">
        <v>50</v>
      </c>
      <c r="K30" s="18">
        <f>SUM(K25:K29)</f>
        <v>977</v>
      </c>
      <c r="L30" s="19">
        <f>SUM(L25:L29)</f>
        <v>1</v>
      </c>
    </row>
    <row r="31" spans="1:12" ht="20.65" customHeight="1">
      <c r="A31" s="12"/>
      <c r="B31" s="9" t="s">
        <v>169</v>
      </c>
      <c r="C31" s="18">
        <v>2091</v>
      </c>
      <c r="D31" s="19">
        <f>C31/C33</f>
        <v>0.39011194029850749</v>
      </c>
      <c r="E31" s="60"/>
      <c r="F31" s="61"/>
      <c r="G31" s="61"/>
      <c r="H31" s="61"/>
      <c r="I31" s="61"/>
      <c r="J31" s="63"/>
      <c r="K31" s="63"/>
      <c r="L31" s="63"/>
    </row>
    <row r="32" spans="1:12" ht="32.65" customHeight="1">
      <c r="A32" s="12"/>
      <c r="B32" s="9" t="s">
        <v>176</v>
      </c>
      <c r="C32" s="18">
        <v>1649</v>
      </c>
      <c r="D32" s="19">
        <f>C32/C33</f>
        <v>0.30764925373134328</v>
      </c>
      <c r="E32" s="60"/>
      <c r="F32" s="61"/>
      <c r="G32" s="61"/>
      <c r="H32" s="61"/>
      <c r="I32" s="64"/>
      <c r="J32" s="9" t="s">
        <v>570</v>
      </c>
      <c r="K32" s="9" t="s">
        <v>16</v>
      </c>
      <c r="L32" s="9" t="s">
        <v>17</v>
      </c>
    </row>
    <row r="33" spans="1:12" ht="20.65" customHeight="1">
      <c r="A33" s="12"/>
      <c r="B33" s="9" t="s">
        <v>50</v>
      </c>
      <c r="C33" s="18">
        <f>SUM(C30:C32)</f>
        <v>5360</v>
      </c>
      <c r="D33" s="19">
        <f>SUM(D30:D32)</f>
        <v>1</v>
      </c>
      <c r="E33" s="60"/>
      <c r="F33" s="61"/>
      <c r="G33" s="61"/>
      <c r="H33" s="61"/>
      <c r="I33" s="64"/>
      <c r="J33" s="9" t="s">
        <v>973</v>
      </c>
      <c r="K33" s="43">
        <v>660</v>
      </c>
      <c r="L33" s="19">
        <f>K33/K36</f>
        <v>0.46218487394957986</v>
      </c>
    </row>
    <row r="34" spans="1:12" ht="20.65" customHeight="1">
      <c r="A34" s="49"/>
      <c r="B34" s="62"/>
      <c r="C34" s="63"/>
      <c r="D34" s="63"/>
      <c r="E34" s="61"/>
      <c r="F34" s="61"/>
      <c r="G34" s="61"/>
      <c r="H34" s="61"/>
      <c r="I34" s="64"/>
      <c r="J34" s="9" t="s">
        <v>974</v>
      </c>
      <c r="K34" s="43">
        <v>357</v>
      </c>
      <c r="L34" s="19">
        <f>K34/K36</f>
        <v>0.25</v>
      </c>
    </row>
    <row r="35" spans="1:12" ht="20.65" customHeight="1">
      <c r="A35" s="12"/>
      <c r="B35" s="9" t="s">
        <v>185</v>
      </c>
      <c r="C35" s="9" t="s">
        <v>16</v>
      </c>
      <c r="D35" s="9" t="s">
        <v>17</v>
      </c>
      <c r="E35" s="60"/>
      <c r="F35" s="61"/>
      <c r="G35" s="61"/>
      <c r="H35" s="61"/>
      <c r="I35" s="64"/>
      <c r="J35" s="9" t="s">
        <v>975</v>
      </c>
      <c r="K35" s="43">
        <v>411</v>
      </c>
      <c r="L35" s="19">
        <f>K35/K36</f>
        <v>0.28781512605042014</v>
      </c>
    </row>
    <row r="36" spans="1:12" ht="20.65" customHeight="1">
      <c r="A36" s="12"/>
      <c r="B36" s="9" t="s">
        <v>192</v>
      </c>
      <c r="C36" s="18">
        <v>1345</v>
      </c>
      <c r="D36" s="19">
        <f>C36/C38</f>
        <v>0.26362210897687183</v>
      </c>
      <c r="E36" s="60"/>
      <c r="F36" s="61"/>
      <c r="G36" s="61"/>
      <c r="H36" s="61"/>
      <c r="I36" s="64"/>
      <c r="J36" s="9" t="s">
        <v>50</v>
      </c>
      <c r="K36" s="18">
        <f>SUM(K33:K35)</f>
        <v>1428</v>
      </c>
      <c r="L36" s="19">
        <f>SUM(L33:L35)</f>
        <v>1</v>
      </c>
    </row>
    <row r="37" spans="1:12" ht="20.65" customHeight="1">
      <c r="A37" s="12"/>
      <c r="B37" s="9" t="s">
        <v>199</v>
      </c>
      <c r="C37" s="18">
        <v>3757</v>
      </c>
      <c r="D37" s="19">
        <f>C37/C38</f>
        <v>0.73637789102312823</v>
      </c>
      <c r="E37" s="60"/>
      <c r="F37" s="61"/>
      <c r="G37" s="61"/>
      <c r="H37" s="61"/>
      <c r="I37" s="61"/>
      <c r="J37" s="63"/>
      <c r="K37" s="63"/>
      <c r="L37" s="63"/>
    </row>
    <row r="38" spans="1:12" ht="32.65" customHeight="1">
      <c r="A38" s="12"/>
      <c r="B38" s="9" t="s">
        <v>50</v>
      </c>
      <c r="C38" s="18">
        <f>SUM(C36:C37)</f>
        <v>5102</v>
      </c>
      <c r="D38" s="19">
        <f>SUM(D36:D37)</f>
        <v>1</v>
      </c>
      <c r="E38" s="60"/>
      <c r="F38" s="61"/>
      <c r="G38" s="61"/>
      <c r="H38" s="61"/>
      <c r="I38" s="64"/>
      <c r="J38" s="9" t="s">
        <v>593</v>
      </c>
      <c r="K38" s="9" t="s">
        <v>16</v>
      </c>
      <c r="L38" s="9" t="s">
        <v>17</v>
      </c>
    </row>
    <row r="39" spans="1:12" ht="20.65" customHeight="1">
      <c r="A39" s="49"/>
      <c r="B39" s="62"/>
      <c r="C39" s="63"/>
      <c r="D39" s="63"/>
      <c r="E39" s="61"/>
      <c r="F39" s="61"/>
      <c r="G39" s="61"/>
      <c r="H39" s="61"/>
      <c r="I39" s="64"/>
      <c r="J39" s="9" t="s">
        <v>976</v>
      </c>
      <c r="K39" s="18">
        <v>81</v>
      </c>
      <c r="L39" s="19">
        <f>K39/K43</f>
        <v>6.2937062937062943E-2</v>
      </c>
    </row>
    <row r="40" spans="1:12" ht="20.65" customHeight="1">
      <c r="A40" s="12"/>
      <c r="B40" s="9" t="s">
        <v>206</v>
      </c>
      <c r="C40" s="9" t="s">
        <v>16</v>
      </c>
      <c r="D40" s="9" t="s">
        <v>17</v>
      </c>
      <c r="E40" s="60"/>
      <c r="F40" s="61"/>
      <c r="G40" s="61"/>
      <c r="H40" s="61"/>
      <c r="I40" s="64"/>
      <c r="J40" s="9" t="s">
        <v>977</v>
      </c>
      <c r="K40" s="18">
        <v>701</v>
      </c>
      <c r="L40" s="19">
        <f>K40/K43</f>
        <v>0.5446775446775447</v>
      </c>
    </row>
    <row r="41" spans="1:12" ht="32.65" customHeight="1">
      <c r="A41" s="12"/>
      <c r="B41" s="9" t="s">
        <v>213</v>
      </c>
      <c r="C41" s="18">
        <v>1865</v>
      </c>
      <c r="D41" s="19">
        <f>C41/C44</f>
        <v>0.38445681302824158</v>
      </c>
      <c r="E41" s="60"/>
      <c r="F41" s="61"/>
      <c r="G41" s="61"/>
      <c r="H41" s="61"/>
      <c r="I41" s="64"/>
      <c r="J41" s="9" t="s">
        <v>978</v>
      </c>
      <c r="K41" s="18">
        <v>182</v>
      </c>
      <c r="L41" s="19">
        <f>K41/K43</f>
        <v>0.14141414141414141</v>
      </c>
    </row>
    <row r="42" spans="1:12" ht="20.65" customHeight="1">
      <c r="A42" s="12"/>
      <c r="B42" s="9" t="s">
        <v>220</v>
      </c>
      <c r="C42" s="18">
        <v>1202</v>
      </c>
      <c r="D42" s="19">
        <f>C42/C44</f>
        <v>0.24778396206967634</v>
      </c>
      <c r="E42" s="60"/>
      <c r="F42" s="61"/>
      <c r="G42" s="61"/>
      <c r="H42" s="61"/>
      <c r="I42" s="64"/>
      <c r="J42" s="9" t="s">
        <v>979</v>
      </c>
      <c r="K42" s="18">
        <v>323</v>
      </c>
      <c r="L42" s="19">
        <f>K42/K43</f>
        <v>0.25097125097125095</v>
      </c>
    </row>
    <row r="43" spans="1:12" ht="32.65" customHeight="1">
      <c r="A43" s="12"/>
      <c r="B43" s="9" t="s">
        <v>224</v>
      </c>
      <c r="C43" s="18">
        <v>1784</v>
      </c>
      <c r="D43" s="19">
        <f>C43/C44</f>
        <v>0.36775922490208207</v>
      </c>
      <c r="E43" s="60"/>
      <c r="F43" s="61"/>
      <c r="G43" s="61"/>
      <c r="H43" s="61"/>
      <c r="I43" s="64"/>
      <c r="J43" s="9" t="s">
        <v>50</v>
      </c>
      <c r="K43" s="18">
        <f>SUM(K39:K42)</f>
        <v>1287</v>
      </c>
      <c r="L43" s="19">
        <f>SUM(L39:L42)</f>
        <v>1</v>
      </c>
    </row>
    <row r="44" spans="1:12" ht="20.65" customHeight="1">
      <c r="A44" s="12"/>
      <c r="B44" s="9" t="s">
        <v>50</v>
      </c>
      <c r="C44" s="18">
        <f>SUM(C41:C43)</f>
        <v>4851</v>
      </c>
      <c r="D44" s="19">
        <f>SUM(D41:D43)</f>
        <v>1</v>
      </c>
      <c r="E44" s="60"/>
      <c r="F44" s="61"/>
      <c r="G44" s="61"/>
      <c r="H44" s="61"/>
      <c r="I44" s="61"/>
      <c r="J44" s="63"/>
      <c r="K44" s="63"/>
      <c r="L44" s="63"/>
    </row>
    <row r="45" spans="1:12" ht="20.65" customHeight="1">
      <c r="A45" s="49"/>
      <c r="B45" s="62"/>
      <c r="C45" s="63"/>
      <c r="D45" s="63"/>
      <c r="E45" s="61"/>
      <c r="F45" s="61"/>
      <c r="G45" s="61"/>
      <c r="H45" s="61"/>
      <c r="I45" s="64"/>
      <c r="J45" s="9" t="s">
        <v>746</v>
      </c>
      <c r="K45" s="9" t="s">
        <v>16</v>
      </c>
      <c r="L45" s="9" t="s">
        <v>17</v>
      </c>
    </row>
    <row r="46" spans="1:12" ht="20.65" customHeight="1">
      <c r="A46" s="12"/>
      <c r="B46" s="9" t="s">
        <v>232</v>
      </c>
      <c r="C46" s="9" t="s">
        <v>16</v>
      </c>
      <c r="D46" s="9" t="s">
        <v>17</v>
      </c>
      <c r="E46" s="60"/>
      <c r="F46" s="61"/>
      <c r="G46" s="61"/>
      <c r="H46" s="61"/>
      <c r="I46" s="64"/>
      <c r="J46" s="9" t="s">
        <v>980</v>
      </c>
      <c r="K46" s="18">
        <v>670</v>
      </c>
      <c r="L46" s="19">
        <f>K46/K48</f>
        <v>0.51028179741051027</v>
      </c>
    </row>
    <row r="47" spans="1:12" ht="20.65" customHeight="1">
      <c r="A47" s="12"/>
      <c r="B47" s="9" t="s">
        <v>237</v>
      </c>
      <c r="C47" s="18">
        <v>2569</v>
      </c>
      <c r="D47" s="19">
        <f>C47/C49</f>
        <v>0.53744769874476983</v>
      </c>
      <c r="E47" s="60"/>
      <c r="F47" s="61"/>
      <c r="G47" s="61"/>
      <c r="H47" s="61"/>
      <c r="I47" s="64"/>
      <c r="J47" s="9" t="s">
        <v>981</v>
      </c>
      <c r="K47" s="18">
        <v>643</v>
      </c>
      <c r="L47" s="19">
        <f>K47/K48</f>
        <v>0.48971820258948973</v>
      </c>
    </row>
    <row r="48" spans="1:12" ht="32.65" customHeight="1">
      <c r="A48" s="12"/>
      <c r="B48" s="9" t="s">
        <v>241</v>
      </c>
      <c r="C48" s="18">
        <v>2211</v>
      </c>
      <c r="D48" s="19">
        <f>C48/C49</f>
        <v>0.46255230125523011</v>
      </c>
      <c r="E48" s="60"/>
      <c r="F48" s="61"/>
      <c r="G48" s="61"/>
      <c r="H48" s="61"/>
      <c r="I48" s="64"/>
      <c r="J48" s="9" t="s">
        <v>50</v>
      </c>
      <c r="K48" s="18">
        <f>SUM(K46:K47)</f>
        <v>1313</v>
      </c>
      <c r="L48" s="19">
        <f>SUM(L46:L47)</f>
        <v>1</v>
      </c>
    </row>
    <row r="49" spans="1:12" ht="20.65" customHeight="1">
      <c r="A49" s="12"/>
      <c r="B49" s="9" t="s">
        <v>50</v>
      </c>
      <c r="C49" s="18">
        <f>SUM(C47:C48)</f>
        <v>4780</v>
      </c>
      <c r="D49" s="19">
        <f>SUM(D47:D48)</f>
        <v>1</v>
      </c>
      <c r="E49" s="60"/>
      <c r="F49" s="61"/>
      <c r="G49" s="61"/>
      <c r="H49" s="61"/>
      <c r="I49" s="61"/>
      <c r="J49" s="65"/>
      <c r="K49" s="65"/>
      <c r="L49" s="65"/>
    </row>
    <row r="50" spans="1:12" ht="20.65" customHeight="1">
      <c r="A50" s="49"/>
      <c r="B50" s="62"/>
      <c r="C50" s="63"/>
      <c r="D50" s="63"/>
      <c r="E50" s="61"/>
      <c r="F50" s="61"/>
      <c r="G50" s="61"/>
      <c r="H50" s="61"/>
      <c r="I50" s="61"/>
      <c r="J50" s="61"/>
      <c r="K50" s="61"/>
      <c r="L50" s="61"/>
    </row>
    <row r="51" spans="1:12" ht="32.65" customHeight="1">
      <c r="A51" s="12"/>
      <c r="B51" s="9" t="s">
        <v>250</v>
      </c>
      <c r="C51" s="9" t="s">
        <v>16</v>
      </c>
      <c r="D51" s="9" t="s">
        <v>17</v>
      </c>
      <c r="E51" s="60"/>
      <c r="F51" s="61"/>
      <c r="G51" s="61"/>
      <c r="H51" s="61"/>
      <c r="I51" s="61"/>
      <c r="J51" s="61"/>
      <c r="K51" s="61"/>
      <c r="L51" s="61"/>
    </row>
    <row r="52" spans="1:12" ht="20.65" customHeight="1">
      <c r="A52" s="12"/>
      <c r="B52" s="9" t="s">
        <v>255</v>
      </c>
      <c r="C52" s="18">
        <v>3165</v>
      </c>
      <c r="D52" s="19">
        <f>C52/C54</f>
        <v>0.67055084745762716</v>
      </c>
      <c r="E52" s="60"/>
      <c r="F52" s="61"/>
      <c r="G52" s="61"/>
      <c r="H52" s="61"/>
      <c r="I52" s="61"/>
      <c r="J52" s="61"/>
      <c r="K52" s="61"/>
      <c r="L52" s="61"/>
    </row>
    <row r="53" spans="1:12" ht="20.65" customHeight="1">
      <c r="A53" s="12"/>
      <c r="B53" s="9" t="s">
        <v>259</v>
      </c>
      <c r="C53" s="18">
        <v>1555</v>
      </c>
      <c r="D53" s="19">
        <f>C53/C54</f>
        <v>0.32944915254237289</v>
      </c>
      <c r="E53" s="60"/>
      <c r="F53" s="61"/>
      <c r="G53" s="61"/>
      <c r="H53" s="61"/>
      <c r="I53" s="61"/>
      <c r="J53" s="61"/>
      <c r="K53" s="61"/>
      <c r="L53" s="61"/>
    </row>
    <row r="54" spans="1:12" ht="20.65" customHeight="1">
      <c r="A54" s="12"/>
      <c r="B54" s="9" t="s">
        <v>50</v>
      </c>
      <c r="C54" s="18">
        <f>SUM(C52:C53)</f>
        <v>4720</v>
      </c>
      <c r="D54" s="19">
        <f>SUM(D52:D53)</f>
        <v>1</v>
      </c>
      <c r="E54" s="60"/>
      <c r="F54" s="61"/>
      <c r="G54" s="61"/>
      <c r="H54" s="61"/>
      <c r="I54" s="61"/>
      <c r="J54" s="61"/>
      <c r="K54" s="61"/>
      <c r="L54" s="61"/>
    </row>
    <row r="55" spans="1:12" ht="20.65" customHeight="1">
      <c r="A55" s="49"/>
      <c r="B55" s="62"/>
      <c r="C55" s="63"/>
      <c r="D55" s="63"/>
      <c r="E55" s="61"/>
      <c r="F55" s="61"/>
      <c r="G55" s="61"/>
      <c r="H55" s="61"/>
      <c r="I55" s="61"/>
      <c r="J55" s="61"/>
      <c r="K55" s="61"/>
      <c r="L55" s="61"/>
    </row>
    <row r="56" spans="1:12" ht="32.65" customHeight="1">
      <c r="A56" s="12"/>
      <c r="B56" s="9" t="s">
        <v>266</v>
      </c>
      <c r="C56" s="9" t="s">
        <v>16</v>
      </c>
      <c r="D56" s="9" t="s">
        <v>17</v>
      </c>
      <c r="E56" s="60"/>
      <c r="F56" s="61"/>
      <c r="G56" s="61"/>
      <c r="H56" s="61"/>
      <c r="I56" s="61"/>
      <c r="J56" s="61"/>
      <c r="K56" s="61"/>
      <c r="L56" s="61"/>
    </row>
    <row r="57" spans="1:12" ht="20.65" customHeight="1">
      <c r="A57" s="12"/>
      <c r="B57" s="9" t="s">
        <v>270</v>
      </c>
      <c r="C57" s="18">
        <v>1474</v>
      </c>
      <c r="D57" s="19">
        <f>C57/C60</f>
        <v>0.29257641921397382</v>
      </c>
      <c r="E57" s="60"/>
      <c r="F57" s="61"/>
      <c r="G57" s="61"/>
      <c r="H57" s="61"/>
      <c r="I57" s="61"/>
      <c r="J57" s="61"/>
      <c r="K57" s="61"/>
      <c r="L57" s="61"/>
    </row>
    <row r="58" spans="1:12" ht="20.65" customHeight="1">
      <c r="A58" s="12"/>
      <c r="B58" s="9" t="s">
        <v>274</v>
      </c>
      <c r="C58" s="18">
        <v>2685</v>
      </c>
      <c r="D58" s="19">
        <f>C58/C60</f>
        <v>0.53294958316792373</v>
      </c>
      <c r="E58" s="60"/>
      <c r="F58" s="61"/>
      <c r="G58" s="61"/>
      <c r="H58" s="61"/>
      <c r="I58" s="61"/>
      <c r="J58" s="61"/>
      <c r="K58" s="61"/>
      <c r="L58" s="61"/>
    </row>
    <row r="59" spans="1:12" ht="20.65" customHeight="1">
      <c r="A59" s="12"/>
      <c r="B59" s="9" t="s">
        <v>278</v>
      </c>
      <c r="C59" s="18">
        <v>879</v>
      </c>
      <c r="D59" s="19">
        <f>C59/C60</f>
        <v>0.17447399761810242</v>
      </c>
      <c r="E59" s="60"/>
      <c r="F59" s="61"/>
      <c r="G59" s="61"/>
      <c r="H59" s="61"/>
      <c r="I59" s="61"/>
      <c r="J59" s="61"/>
      <c r="K59" s="61"/>
      <c r="L59" s="61"/>
    </row>
    <row r="60" spans="1:12" ht="20.65" customHeight="1">
      <c r="A60" s="12"/>
      <c r="B60" s="9" t="s">
        <v>50</v>
      </c>
      <c r="C60" s="18">
        <f>SUM(C57:C59)</f>
        <v>5038</v>
      </c>
      <c r="D60" s="19">
        <f>SUM(D57:D59)</f>
        <v>1</v>
      </c>
      <c r="E60" s="60"/>
      <c r="F60" s="61"/>
      <c r="G60" s="61"/>
      <c r="H60" s="61"/>
      <c r="I60" s="61"/>
      <c r="J60" s="61"/>
      <c r="K60" s="61"/>
      <c r="L60" s="61"/>
    </row>
    <row r="61" spans="1:12" ht="20.65" customHeight="1">
      <c r="A61" s="49"/>
      <c r="B61" s="62"/>
      <c r="C61" s="63"/>
      <c r="D61" s="63"/>
      <c r="E61" s="61"/>
      <c r="F61" s="61"/>
      <c r="G61" s="61"/>
      <c r="H61" s="61"/>
      <c r="I61" s="61"/>
      <c r="J61" s="61"/>
      <c r="K61" s="61"/>
      <c r="L61" s="61"/>
    </row>
    <row r="62" spans="1:12" ht="32.65" customHeight="1">
      <c r="A62" s="12"/>
      <c r="B62" s="9" t="s">
        <v>286</v>
      </c>
      <c r="C62" s="9" t="s">
        <v>16</v>
      </c>
      <c r="D62" s="9" t="s">
        <v>17</v>
      </c>
      <c r="E62" s="60"/>
      <c r="F62" s="61"/>
      <c r="G62" s="61"/>
      <c r="H62" s="61"/>
      <c r="I62" s="61"/>
      <c r="J62" s="61"/>
      <c r="K62" s="61"/>
      <c r="L62" s="61"/>
    </row>
    <row r="63" spans="1:12" ht="20.65" customHeight="1">
      <c r="A63" s="12"/>
      <c r="B63" s="9" t="s">
        <v>291</v>
      </c>
      <c r="C63" s="18">
        <v>1926</v>
      </c>
      <c r="D63" s="19">
        <f>C63/C65</f>
        <v>0.40292887029288704</v>
      </c>
      <c r="E63" s="60"/>
      <c r="F63" s="61"/>
      <c r="G63" s="61"/>
      <c r="H63" s="61"/>
      <c r="I63" s="61"/>
      <c r="J63" s="61"/>
      <c r="K63" s="61"/>
      <c r="L63" s="61"/>
    </row>
    <row r="64" spans="1:12" ht="20.65" customHeight="1">
      <c r="A64" s="12"/>
      <c r="B64" s="9" t="s">
        <v>295</v>
      </c>
      <c r="C64" s="18">
        <v>2854</v>
      </c>
      <c r="D64" s="19">
        <f>C64/C65</f>
        <v>0.59707112970711296</v>
      </c>
      <c r="E64" s="60"/>
      <c r="F64" s="61"/>
      <c r="G64" s="61"/>
      <c r="H64" s="61"/>
      <c r="I64" s="61"/>
      <c r="J64" s="61"/>
      <c r="K64" s="61"/>
      <c r="L64" s="61"/>
    </row>
    <row r="65" spans="1:12" ht="20.65" customHeight="1">
      <c r="A65" s="12"/>
      <c r="B65" s="9" t="s">
        <v>50</v>
      </c>
      <c r="C65" s="18">
        <f>SUM(C63:C64)</f>
        <v>4780</v>
      </c>
      <c r="D65" s="19">
        <f>SUM(D63:D64)</f>
        <v>1</v>
      </c>
      <c r="E65" s="60"/>
      <c r="F65" s="61"/>
      <c r="G65" s="61"/>
      <c r="H65" s="61"/>
      <c r="I65" s="61"/>
      <c r="J65" s="61"/>
      <c r="K65" s="61"/>
      <c r="L65" s="61"/>
    </row>
    <row r="66" spans="1:12" ht="20.65" customHeight="1">
      <c r="A66" s="49"/>
      <c r="B66" s="62"/>
      <c r="C66" s="63"/>
      <c r="D66" s="63"/>
      <c r="E66" s="61"/>
      <c r="F66" s="61"/>
      <c r="G66" s="61"/>
      <c r="H66" s="61"/>
      <c r="I66" s="61"/>
      <c r="J66" s="61"/>
      <c r="K66" s="61"/>
      <c r="L66" s="61"/>
    </row>
    <row r="67" spans="1:12" ht="20.65" customHeight="1">
      <c r="A67" s="12"/>
      <c r="B67" s="9" t="s">
        <v>301</v>
      </c>
      <c r="C67" s="9" t="s">
        <v>16</v>
      </c>
      <c r="D67" s="9" t="s">
        <v>17</v>
      </c>
      <c r="E67" s="60"/>
      <c r="F67" s="61"/>
      <c r="G67" s="61"/>
      <c r="H67" s="61"/>
      <c r="I67" s="61"/>
      <c r="J67" s="61"/>
      <c r="K67" s="61"/>
      <c r="L67" s="61"/>
    </row>
    <row r="68" spans="1:12" ht="20.65" customHeight="1">
      <c r="A68" s="12"/>
      <c r="B68" s="9" t="s">
        <v>305</v>
      </c>
      <c r="C68" s="18">
        <v>1559</v>
      </c>
      <c r="D68" s="19">
        <f>C68/C70</f>
        <v>0.27794615796042077</v>
      </c>
      <c r="E68" s="60"/>
      <c r="F68" s="61"/>
      <c r="G68" s="61"/>
      <c r="H68" s="61"/>
      <c r="I68" s="61"/>
      <c r="J68" s="61"/>
      <c r="K68" s="61"/>
      <c r="L68" s="61"/>
    </row>
    <row r="69" spans="1:12" ht="20.65" customHeight="1">
      <c r="A69" s="12"/>
      <c r="B69" s="9" t="s">
        <v>309</v>
      </c>
      <c r="C69" s="18">
        <v>4050</v>
      </c>
      <c r="D69" s="19">
        <f>C69/C70</f>
        <v>0.72205384203957923</v>
      </c>
      <c r="E69" s="60"/>
      <c r="F69" s="61"/>
      <c r="G69" s="61"/>
      <c r="H69" s="61"/>
      <c r="I69" s="61"/>
      <c r="J69" s="61"/>
      <c r="K69" s="61"/>
      <c r="L69" s="61"/>
    </row>
    <row r="70" spans="1:12" ht="20.65" customHeight="1">
      <c r="A70" s="12"/>
      <c r="B70" s="9" t="s">
        <v>50</v>
      </c>
      <c r="C70" s="18">
        <f>SUM(C68:C69)</f>
        <v>5609</v>
      </c>
      <c r="D70" s="19">
        <f>SUM(D68:D69)</f>
        <v>1</v>
      </c>
      <c r="E70" s="60"/>
      <c r="F70" s="61"/>
      <c r="G70" s="61"/>
      <c r="H70" s="61"/>
      <c r="I70" s="61"/>
      <c r="J70" s="61"/>
      <c r="K70" s="61"/>
      <c r="L70" s="61"/>
    </row>
    <row r="71" spans="1:12" ht="20.65" customHeight="1">
      <c r="A71" s="49"/>
      <c r="B71" s="62"/>
      <c r="C71" s="63"/>
      <c r="D71" s="63"/>
      <c r="E71" s="61"/>
      <c r="F71" s="61"/>
      <c r="G71" s="61"/>
      <c r="H71" s="61"/>
      <c r="I71" s="61"/>
      <c r="J71" s="61"/>
      <c r="K71" s="61"/>
      <c r="L71" s="61"/>
    </row>
    <row r="72" spans="1:12" ht="20.65" customHeight="1">
      <c r="A72" s="12"/>
      <c r="B72" s="9" t="s">
        <v>313</v>
      </c>
      <c r="C72" s="9" t="s">
        <v>16</v>
      </c>
      <c r="D72" s="9" t="s">
        <v>17</v>
      </c>
      <c r="E72" s="60"/>
      <c r="F72" s="61"/>
      <c r="G72" s="61"/>
      <c r="H72" s="61"/>
      <c r="I72" s="61"/>
      <c r="J72" s="61"/>
      <c r="K72" s="61"/>
      <c r="L72" s="61"/>
    </row>
    <row r="73" spans="1:12" ht="20.65" customHeight="1">
      <c r="A73" s="12"/>
      <c r="B73" s="9" t="s">
        <v>317</v>
      </c>
      <c r="C73" s="18">
        <v>1342</v>
      </c>
      <c r="D73" s="19">
        <f>C73/C76</f>
        <v>0.25518159345883246</v>
      </c>
      <c r="E73" s="60"/>
      <c r="F73" s="61"/>
      <c r="G73" s="61"/>
      <c r="H73" s="61"/>
      <c r="I73" s="61"/>
      <c r="J73" s="61"/>
      <c r="K73" s="61"/>
      <c r="L73" s="61"/>
    </row>
    <row r="74" spans="1:12" ht="20.65" customHeight="1">
      <c r="A74" s="12"/>
      <c r="B74" s="9" t="s">
        <v>321</v>
      </c>
      <c r="C74" s="18">
        <v>944</v>
      </c>
      <c r="D74" s="19">
        <f>C74/C76</f>
        <v>0.17950180642707739</v>
      </c>
      <c r="E74" s="60"/>
      <c r="F74" s="61"/>
      <c r="G74" s="61"/>
      <c r="H74" s="61"/>
      <c r="I74" s="61"/>
      <c r="J74" s="61"/>
      <c r="K74" s="61"/>
      <c r="L74" s="61"/>
    </row>
    <row r="75" spans="1:12" ht="20.65" customHeight="1">
      <c r="A75" s="12"/>
      <c r="B75" s="9" t="s">
        <v>323</v>
      </c>
      <c r="C75" s="18">
        <v>2973</v>
      </c>
      <c r="D75" s="19">
        <f>C75/C76</f>
        <v>0.56531660011409013</v>
      </c>
      <c r="E75" s="60"/>
      <c r="F75" s="61"/>
      <c r="G75" s="61"/>
      <c r="H75" s="61"/>
      <c r="I75" s="61"/>
      <c r="J75" s="61"/>
      <c r="K75" s="61"/>
      <c r="L75" s="61"/>
    </row>
    <row r="76" spans="1:12" ht="20.65" customHeight="1">
      <c r="A76" s="12"/>
      <c r="B76" s="9" t="s">
        <v>50</v>
      </c>
      <c r="C76" s="18">
        <f>SUM(C73:C75)</f>
        <v>5259</v>
      </c>
      <c r="D76" s="19">
        <f>SUM(D73:D75)</f>
        <v>1</v>
      </c>
      <c r="E76" s="60"/>
      <c r="F76" s="61"/>
      <c r="G76" s="61"/>
      <c r="H76" s="61"/>
      <c r="I76" s="61"/>
      <c r="J76" s="61"/>
      <c r="K76" s="61"/>
      <c r="L76" s="61"/>
    </row>
    <row r="77" spans="1:12" ht="20.65" customHeight="1">
      <c r="A77" s="40"/>
      <c r="B77" s="66"/>
      <c r="C77" s="66"/>
      <c r="D77" s="66"/>
      <c r="E77" s="67"/>
      <c r="F77" s="61"/>
      <c r="G77" s="61"/>
      <c r="H77" s="61"/>
      <c r="I77" s="61"/>
      <c r="J77" s="61"/>
      <c r="K77" s="61"/>
      <c r="L77" s="61"/>
    </row>
    <row r="78" spans="1:12" ht="20.65" customHeight="1">
      <c r="A78" s="12"/>
      <c r="B78" s="9" t="s">
        <v>327</v>
      </c>
      <c r="C78" s="9" t="s">
        <v>16</v>
      </c>
      <c r="D78" s="9" t="s">
        <v>17</v>
      </c>
      <c r="E78" s="60"/>
      <c r="F78" s="61"/>
      <c r="G78" s="61"/>
      <c r="H78" s="61"/>
      <c r="I78" s="61"/>
      <c r="J78" s="61"/>
      <c r="K78" s="61"/>
      <c r="L78" s="61"/>
    </row>
    <row r="79" spans="1:12" ht="20.65" customHeight="1">
      <c r="A79" s="12"/>
      <c r="B79" s="9" t="s">
        <v>330</v>
      </c>
      <c r="C79" s="18">
        <v>2086</v>
      </c>
      <c r="D79" s="19">
        <f>C79/C82</f>
        <v>0.3779670230114151</v>
      </c>
      <c r="E79" s="60"/>
      <c r="F79" s="61"/>
      <c r="G79" s="61"/>
      <c r="H79" s="61"/>
      <c r="I79" s="61"/>
      <c r="J79" s="61"/>
      <c r="K79" s="61"/>
      <c r="L79" s="61"/>
    </row>
    <row r="80" spans="1:12" ht="20.65" customHeight="1">
      <c r="A80" s="12"/>
      <c r="B80" s="9" t="s">
        <v>332</v>
      </c>
      <c r="C80" s="18">
        <v>522</v>
      </c>
      <c r="D80" s="19">
        <f>C80/C82</f>
        <v>9.458235187533974E-2</v>
      </c>
      <c r="E80" s="60"/>
      <c r="F80" s="61"/>
      <c r="G80" s="61"/>
      <c r="H80" s="61"/>
      <c r="I80" s="61"/>
      <c r="J80" s="61"/>
      <c r="K80" s="61"/>
      <c r="L80" s="61"/>
    </row>
    <row r="81" spans="1:12" ht="20.65" customHeight="1">
      <c r="A81" s="12"/>
      <c r="B81" s="9" t="s">
        <v>333</v>
      </c>
      <c r="C81" s="18">
        <v>2911</v>
      </c>
      <c r="D81" s="19">
        <f>C81/C82</f>
        <v>0.52745062511324514</v>
      </c>
      <c r="E81" s="60"/>
      <c r="F81" s="61"/>
      <c r="G81" s="61"/>
      <c r="H81" s="61"/>
      <c r="I81" s="61"/>
      <c r="J81" s="61"/>
      <c r="K81" s="61"/>
      <c r="L81" s="61"/>
    </row>
    <row r="82" spans="1:12" ht="20.65" customHeight="1">
      <c r="A82" s="12"/>
      <c r="B82" s="9" t="s">
        <v>50</v>
      </c>
      <c r="C82" s="18">
        <f>SUM(C79:C81)</f>
        <v>5519</v>
      </c>
      <c r="D82" s="19">
        <f>SUM(D79:D81)</f>
        <v>1</v>
      </c>
      <c r="E82" s="60"/>
      <c r="F82" s="61"/>
      <c r="G82" s="61"/>
      <c r="H82" s="61"/>
      <c r="I82" s="61"/>
      <c r="J82" s="61"/>
      <c r="K82" s="61"/>
      <c r="L82" s="61"/>
    </row>
    <row r="83" spans="1:12" ht="20.65" customHeight="1">
      <c r="A83" s="40"/>
      <c r="B83" s="66"/>
      <c r="C83" s="66"/>
      <c r="D83" s="66"/>
      <c r="E83" s="67"/>
      <c r="F83" s="61"/>
      <c r="G83" s="61"/>
      <c r="H83" s="61"/>
      <c r="I83" s="61"/>
      <c r="J83" s="61"/>
      <c r="K83" s="61"/>
      <c r="L83" s="61"/>
    </row>
    <row r="84" spans="1:12" ht="32.65" customHeight="1">
      <c r="A84" s="12"/>
      <c r="B84" s="9" t="s">
        <v>338</v>
      </c>
      <c r="C84" s="9" t="s">
        <v>16</v>
      </c>
      <c r="D84" s="9" t="s">
        <v>17</v>
      </c>
      <c r="E84" s="60"/>
      <c r="F84" s="61"/>
      <c r="G84" s="61"/>
      <c r="H84" s="61"/>
      <c r="I84" s="61"/>
      <c r="J84" s="61"/>
      <c r="K84" s="61"/>
      <c r="L84" s="61"/>
    </row>
    <row r="85" spans="1:12" ht="20.65" customHeight="1">
      <c r="A85" s="12"/>
      <c r="B85" s="9" t="s">
        <v>340</v>
      </c>
      <c r="C85" s="18">
        <v>689</v>
      </c>
      <c r="D85" s="19">
        <f>C85/C89</f>
        <v>0.1280193236714976</v>
      </c>
      <c r="E85" s="60"/>
      <c r="F85" s="61"/>
      <c r="G85" s="61"/>
      <c r="H85" s="61"/>
      <c r="I85" s="61"/>
      <c r="J85" s="61"/>
      <c r="K85" s="61"/>
      <c r="L85" s="61"/>
    </row>
    <row r="86" spans="1:12" ht="20.65" customHeight="1">
      <c r="A86" s="12"/>
      <c r="B86" s="9" t="s">
        <v>342</v>
      </c>
      <c r="C86" s="18">
        <v>1439</v>
      </c>
      <c r="D86" s="19">
        <f>C86/C89</f>
        <v>0.26737272389446304</v>
      </c>
      <c r="E86" s="60"/>
      <c r="F86" s="61"/>
      <c r="G86" s="61"/>
      <c r="H86" s="61"/>
      <c r="I86" s="61"/>
      <c r="J86" s="61"/>
      <c r="K86" s="61"/>
      <c r="L86" s="61"/>
    </row>
    <row r="87" spans="1:12" ht="20.65" customHeight="1">
      <c r="A87" s="12"/>
      <c r="B87" s="9" t="s">
        <v>344</v>
      </c>
      <c r="C87" s="18">
        <v>917</v>
      </c>
      <c r="D87" s="19">
        <f>C87/C89</f>
        <v>0.17038275733927907</v>
      </c>
      <c r="E87" s="60"/>
      <c r="F87" s="61"/>
      <c r="G87" s="61"/>
      <c r="H87" s="61"/>
      <c r="I87" s="61"/>
      <c r="J87" s="61"/>
      <c r="K87" s="61"/>
      <c r="L87" s="61"/>
    </row>
    <row r="88" spans="1:12" ht="20.65" customHeight="1">
      <c r="A88" s="12"/>
      <c r="B88" s="9" t="s">
        <v>346</v>
      </c>
      <c r="C88" s="18">
        <v>2337</v>
      </c>
      <c r="D88" s="19">
        <f>C88/C89</f>
        <v>0.43422519509476032</v>
      </c>
      <c r="E88" s="60"/>
      <c r="F88" s="61"/>
      <c r="G88" s="61"/>
      <c r="H88" s="61"/>
      <c r="I88" s="61"/>
      <c r="J88" s="61"/>
      <c r="K88" s="61"/>
      <c r="L88" s="61"/>
    </row>
    <row r="89" spans="1:12" ht="20.65" customHeight="1">
      <c r="A89" s="12"/>
      <c r="B89" s="9" t="s">
        <v>50</v>
      </c>
      <c r="C89" s="18">
        <f>SUM(C85:C88)</f>
        <v>5382</v>
      </c>
      <c r="D89" s="19">
        <f>SUM(D85:D88)</f>
        <v>1</v>
      </c>
      <c r="E89" s="60"/>
      <c r="F89" s="61"/>
      <c r="G89" s="61"/>
      <c r="H89" s="61"/>
      <c r="I89" s="61"/>
      <c r="J89" s="61"/>
      <c r="K89" s="61"/>
      <c r="L89" s="61"/>
    </row>
    <row r="90" spans="1:12" ht="20.65" customHeight="1">
      <c r="A90" s="40"/>
      <c r="B90" s="66"/>
      <c r="C90" s="66"/>
      <c r="D90" s="66"/>
      <c r="E90" s="67"/>
      <c r="F90" s="61"/>
      <c r="G90" s="61"/>
      <c r="H90" s="61"/>
      <c r="I90" s="61"/>
      <c r="J90" s="61"/>
      <c r="K90" s="61"/>
      <c r="L90" s="61"/>
    </row>
    <row r="91" spans="1:12" ht="20.65" customHeight="1">
      <c r="A91" s="12"/>
      <c r="B91" s="9" t="s">
        <v>352</v>
      </c>
      <c r="C91" s="9" t="s">
        <v>16</v>
      </c>
      <c r="D91" s="9" t="s">
        <v>17</v>
      </c>
      <c r="E91" s="60"/>
      <c r="F91" s="61"/>
      <c r="G91" s="61"/>
      <c r="H91" s="61"/>
      <c r="I91" s="61"/>
      <c r="J91" s="61"/>
      <c r="K91" s="61"/>
      <c r="L91" s="61"/>
    </row>
    <row r="92" spans="1:12" ht="20.65" customHeight="1">
      <c r="A92" s="12"/>
      <c r="B92" s="9" t="s">
        <v>353</v>
      </c>
      <c r="C92" s="18">
        <v>3012</v>
      </c>
      <c r="D92" s="19">
        <f>C92/C94</f>
        <v>0.56584632725906447</v>
      </c>
      <c r="E92" s="60"/>
      <c r="F92" s="61"/>
      <c r="G92" s="61"/>
      <c r="H92" s="61"/>
      <c r="I92" s="61"/>
      <c r="J92" s="61"/>
      <c r="K92" s="61"/>
      <c r="L92" s="61"/>
    </row>
    <row r="93" spans="1:12" ht="20.65" customHeight="1">
      <c r="A93" s="12"/>
      <c r="B93" s="9" t="s">
        <v>355</v>
      </c>
      <c r="C93" s="18">
        <v>2311</v>
      </c>
      <c r="D93" s="19">
        <f>C93/C94</f>
        <v>0.43415367274093558</v>
      </c>
      <c r="E93" s="60"/>
      <c r="F93" s="61"/>
      <c r="G93" s="61"/>
      <c r="H93" s="61"/>
      <c r="I93" s="61"/>
      <c r="J93" s="61"/>
      <c r="K93" s="61"/>
      <c r="L93" s="61"/>
    </row>
    <row r="94" spans="1:12" ht="20.65" customHeight="1">
      <c r="A94" s="12"/>
      <c r="B94" s="9" t="s">
        <v>50</v>
      </c>
      <c r="C94" s="18">
        <f>SUM(C92:C93)</f>
        <v>5323</v>
      </c>
      <c r="D94" s="19">
        <f>SUM(D92:D93)</f>
        <v>1</v>
      </c>
      <c r="E94" s="60"/>
      <c r="F94" s="61"/>
      <c r="G94" s="61"/>
      <c r="H94" s="61"/>
      <c r="I94" s="61"/>
      <c r="J94" s="61"/>
      <c r="K94" s="61"/>
      <c r="L94" s="61"/>
    </row>
    <row r="95" spans="1:12" ht="20.65" customHeight="1">
      <c r="A95" s="40"/>
      <c r="B95" s="66"/>
      <c r="C95" s="66"/>
      <c r="D95" s="66"/>
      <c r="E95" s="67"/>
      <c r="F95" s="61"/>
      <c r="G95" s="61"/>
      <c r="H95" s="61"/>
      <c r="I95" s="61"/>
      <c r="J95" s="61"/>
      <c r="K95" s="61"/>
      <c r="L95" s="61"/>
    </row>
    <row r="96" spans="1:12" ht="20.65" customHeight="1">
      <c r="A96" s="12"/>
      <c r="B96" s="9" t="s">
        <v>361</v>
      </c>
      <c r="C96" s="9" t="s">
        <v>16</v>
      </c>
      <c r="D96" s="9" t="s">
        <v>17</v>
      </c>
      <c r="E96" s="60"/>
      <c r="F96" s="61"/>
      <c r="G96" s="61"/>
      <c r="H96" s="61"/>
      <c r="I96" s="61"/>
      <c r="J96" s="61"/>
      <c r="K96" s="61"/>
      <c r="L96" s="61"/>
    </row>
    <row r="97" spans="1:12" ht="32.65" customHeight="1">
      <c r="A97" s="12"/>
      <c r="B97" s="9" t="s">
        <v>362</v>
      </c>
      <c r="C97" s="18">
        <v>3385</v>
      </c>
      <c r="D97" s="19">
        <f>C97/C99</f>
        <v>0.6969322627136092</v>
      </c>
      <c r="E97" s="60"/>
      <c r="F97" s="61"/>
      <c r="G97" s="61"/>
      <c r="H97" s="61"/>
      <c r="I97" s="61"/>
      <c r="J97" s="61"/>
      <c r="K97" s="61"/>
      <c r="L97" s="61"/>
    </row>
    <row r="98" spans="1:12" ht="20.65" customHeight="1">
      <c r="A98" s="12"/>
      <c r="B98" s="9" t="s">
        <v>364</v>
      </c>
      <c r="C98" s="18">
        <v>1472</v>
      </c>
      <c r="D98" s="19">
        <f>C98/C99</f>
        <v>0.3030677372863908</v>
      </c>
      <c r="E98" s="60"/>
      <c r="F98" s="61"/>
      <c r="G98" s="61"/>
      <c r="H98" s="61"/>
      <c r="I98" s="61"/>
      <c r="J98" s="61"/>
      <c r="K98" s="61"/>
      <c r="L98" s="61"/>
    </row>
    <row r="99" spans="1:12" ht="20.65" customHeight="1">
      <c r="A99" s="12"/>
      <c r="B99" s="9" t="s">
        <v>50</v>
      </c>
      <c r="C99" s="18">
        <f>SUM(C97:C98)</f>
        <v>4857</v>
      </c>
      <c r="D99" s="19">
        <f>SUM(D97:D98)</f>
        <v>1</v>
      </c>
      <c r="E99" s="60"/>
      <c r="F99" s="61"/>
      <c r="G99" s="61"/>
      <c r="H99" s="61"/>
      <c r="I99" s="61"/>
      <c r="J99" s="61"/>
      <c r="K99" s="61"/>
      <c r="L99" s="61"/>
    </row>
    <row r="100" spans="1:12" ht="20.45" customHeight="1">
      <c r="A100" s="49"/>
      <c r="B100" s="68"/>
      <c r="C100" s="69"/>
      <c r="D100" s="69"/>
      <c r="E100" s="61"/>
      <c r="F100" s="61"/>
      <c r="G100" s="61"/>
      <c r="H100" s="61"/>
      <c r="I100" s="61"/>
      <c r="J100" s="61"/>
      <c r="K100" s="61"/>
      <c r="L100" s="61"/>
    </row>
    <row r="101" spans="1:12" ht="20.100000000000001" customHeight="1">
      <c r="A101" s="49"/>
      <c r="B101" s="70"/>
      <c r="C101" s="71"/>
      <c r="D101" s="71"/>
      <c r="E101" s="61"/>
      <c r="F101" s="61"/>
      <c r="G101" s="61"/>
      <c r="H101" s="61"/>
      <c r="I101" s="61"/>
      <c r="J101" s="61"/>
      <c r="K101" s="61"/>
      <c r="L101" s="61"/>
    </row>
    <row r="102" spans="1:12" ht="20.100000000000001" customHeight="1">
      <c r="A102" s="49"/>
      <c r="B102" s="70"/>
      <c r="C102" s="71"/>
      <c r="D102" s="71"/>
      <c r="E102" s="61"/>
      <c r="F102" s="61"/>
      <c r="G102" s="61"/>
      <c r="H102" s="61"/>
      <c r="I102" s="61"/>
      <c r="J102" s="61"/>
      <c r="K102" s="61"/>
      <c r="L102" s="61"/>
    </row>
    <row r="103" spans="1:12" ht="20.100000000000001" customHeight="1">
      <c r="A103" s="49"/>
      <c r="B103" s="70"/>
      <c r="C103" s="71"/>
      <c r="D103" s="71"/>
      <c r="E103" s="61"/>
      <c r="F103" s="61"/>
      <c r="G103" s="61"/>
      <c r="H103" s="61"/>
      <c r="I103" s="61"/>
      <c r="J103" s="61"/>
      <c r="K103" s="61"/>
      <c r="L103" s="61"/>
    </row>
    <row r="104" spans="1:12" ht="20.100000000000001" customHeight="1">
      <c r="A104" s="49"/>
      <c r="B104" s="70"/>
      <c r="C104" s="71"/>
      <c r="D104" s="71"/>
      <c r="E104" s="61"/>
      <c r="F104" s="61"/>
      <c r="G104" s="61"/>
      <c r="H104" s="61"/>
      <c r="I104" s="61"/>
      <c r="J104" s="61"/>
      <c r="K104" s="61"/>
      <c r="L104" s="61"/>
    </row>
    <row r="105" spans="1:12" ht="20.100000000000001" customHeight="1">
      <c r="A105" s="49"/>
      <c r="B105" s="70"/>
      <c r="C105" s="71"/>
      <c r="D105" s="71"/>
      <c r="E105" s="61"/>
      <c r="F105" s="61"/>
      <c r="G105" s="61"/>
      <c r="H105" s="61"/>
      <c r="I105" s="61"/>
      <c r="J105" s="61"/>
      <c r="K105" s="61"/>
      <c r="L105" s="61"/>
    </row>
    <row r="106" spans="1:12" ht="20.100000000000001" customHeight="1">
      <c r="A106" s="49"/>
      <c r="B106" s="70"/>
      <c r="C106" s="71"/>
      <c r="D106" s="71"/>
      <c r="E106" s="61"/>
      <c r="F106" s="61"/>
      <c r="G106" s="61"/>
      <c r="H106" s="61"/>
      <c r="I106" s="61"/>
      <c r="J106" s="61"/>
      <c r="K106" s="61"/>
      <c r="L106" s="61"/>
    </row>
    <row r="107" spans="1:12" ht="20.100000000000001" customHeight="1">
      <c r="A107" s="49"/>
      <c r="B107" s="70"/>
      <c r="C107" s="71"/>
      <c r="D107" s="71"/>
      <c r="E107" s="61"/>
      <c r="F107" s="61"/>
      <c r="G107" s="61"/>
      <c r="H107" s="61"/>
      <c r="I107" s="61"/>
      <c r="J107" s="61"/>
      <c r="K107" s="61"/>
      <c r="L107" s="61"/>
    </row>
    <row r="108" spans="1:12" ht="20.100000000000001" customHeight="1">
      <c r="A108" s="49"/>
      <c r="B108" s="70"/>
      <c r="C108" s="71"/>
      <c r="D108" s="71"/>
      <c r="E108" s="61"/>
      <c r="F108" s="61"/>
      <c r="G108" s="61"/>
      <c r="H108" s="61"/>
      <c r="I108" s="61"/>
      <c r="J108" s="61"/>
      <c r="K108" s="61"/>
      <c r="L108" s="61"/>
    </row>
  </sheetData>
  <mergeCells count="1">
    <mergeCell ref="A1:L1"/>
  </mergeCells>
  <pageMargins left="1" right="1" top="1" bottom="1" header="0.25" footer="0.25"/>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1"/>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3"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18</v>
      </c>
      <c r="G3" s="9" t="s">
        <v>16</v>
      </c>
      <c r="H3" s="9" t="s">
        <v>17</v>
      </c>
      <c r="I3" s="57"/>
    </row>
    <row r="4" spans="1:9" ht="20.65" customHeight="1">
      <c r="A4" s="12"/>
      <c r="B4" s="9" t="s">
        <v>27</v>
      </c>
      <c r="C4" s="18">
        <v>212</v>
      </c>
      <c r="D4" s="19">
        <f>C4/C9</f>
        <v>0.12038614423622941</v>
      </c>
      <c r="E4" s="59"/>
      <c r="F4" s="9" t="s">
        <v>28</v>
      </c>
      <c r="G4" s="18">
        <v>44</v>
      </c>
      <c r="H4" s="19">
        <f>G4/G9</f>
        <v>2.5462962962962962E-2</v>
      </c>
      <c r="I4" s="60"/>
    </row>
    <row r="5" spans="1:9" ht="20.65" customHeight="1">
      <c r="A5" s="12"/>
      <c r="B5" s="9" t="s">
        <v>37</v>
      </c>
      <c r="C5" s="18">
        <v>151</v>
      </c>
      <c r="D5" s="19">
        <f>C5/C9</f>
        <v>8.5746734809767175E-2</v>
      </c>
      <c r="E5" s="59"/>
      <c r="F5" s="9" t="s">
        <v>38</v>
      </c>
      <c r="G5" s="18">
        <v>403</v>
      </c>
      <c r="H5" s="19">
        <f>G5/G9</f>
        <v>0.23321759259259259</v>
      </c>
      <c r="I5" s="60"/>
    </row>
    <row r="6" spans="1:9" ht="20.65" customHeight="1">
      <c r="A6" s="12"/>
      <c r="B6" s="9" t="s">
        <v>47</v>
      </c>
      <c r="C6" s="18">
        <v>12</v>
      </c>
      <c r="D6" s="19">
        <f>C6/C9</f>
        <v>6.8143100511073255E-3</v>
      </c>
      <c r="E6" s="59"/>
      <c r="F6" s="9" t="s">
        <v>48</v>
      </c>
      <c r="G6" s="18">
        <v>115</v>
      </c>
      <c r="H6" s="19">
        <f>G6/G9</f>
        <v>6.655092592592593E-2</v>
      </c>
      <c r="I6" s="60"/>
    </row>
    <row r="7" spans="1:9" ht="20.65" customHeight="1">
      <c r="A7" s="12"/>
      <c r="B7" s="9" t="s">
        <v>52</v>
      </c>
      <c r="C7" s="18">
        <v>1376</v>
      </c>
      <c r="D7" s="19">
        <f>C7/C9</f>
        <v>0.78137421919364003</v>
      </c>
      <c r="E7" s="59"/>
      <c r="F7" s="9" t="s">
        <v>53</v>
      </c>
      <c r="G7" s="18">
        <v>270</v>
      </c>
      <c r="H7" s="19">
        <f>G7/G9</f>
        <v>0.15625</v>
      </c>
      <c r="I7" s="60"/>
    </row>
    <row r="8" spans="1:9" ht="20.65" customHeight="1">
      <c r="A8" s="12"/>
      <c r="B8" s="9" t="s">
        <v>55</v>
      </c>
      <c r="C8" s="18">
        <v>10</v>
      </c>
      <c r="D8" s="19">
        <f>C8/C9</f>
        <v>5.6785917092561046E-3</v>
      </c>
      <c r="E8" s="59"/>
      <c r="F8" s="9" t="s">
        <v>56</v>
      </c>
      <c r="G8" s="18">
        <v>896</v>
      </c>
      <c r="H8" s="19">
        <f>G8/G9</f>
        <v>0.51851851851851849</v>
      </c>
      <c r="I8" s="60"/>
    </row>
    <row r="9" spans="1:9" ht="20.65" customHeight="1">
      <c r="A9" s="12"/>
      <c r="B9" s="9" t="s">
        <v>50</v>
      </c>
      <c r="C9" s="18">
        <f>SUM(C4:C8)</f>
        <v>1761</v>
      </c>
      <c r="D9" s="19">
        <f>SUM(D4:D8)</f>
        <v>1</v>
      </c>
      <c r="E9" s="59"/>
      <c r="F9" s="9" t="s">
        <v>50</v>
      </c>
      <c r="G9" s="18">
        <f>SUM(G4:G8)</f>
        <v>1728</v>
      </c>
      <c r="H9" s="19">
        <f>SUM(H4:H8)</f>
        <v>1</v>
      </c>
      <c r="I9" s="60"/>
    </row>
    <row r="10" spans="1:9" ht="20.65" customHeight="1">
      <c r="A10" s="49"/>
      <c r="B10" s="62"/>
      <c r="C10" s="63"/>
      <c r="D10" s="63"/>
      <c r="E10" s="61"/>
      <c r="F10" s="63"/>
      <c r="G10" s="63"/>
      <c r="H10" s="63"/>
      <c r="I10" s="61"/>
    </row>
    <row r="11" spans="1:9" ht="20.65" customHeight="1">
      <c r="A11" s="12"/>
      <c r="B11" s="9" t="s">
        <v>75</v>
      </c>
      <c r="C11" s="9" t="s">
        <v>16</v>
      </c>
      <c r="D11" s="9" t="s">
        <v>17</v>
      </c>
      <c r="E11" s="59"/>
      <c r="F11" s="9" t="s">
        <v>19</v>
      </c>
      <c r="G11" s="9" t="s">
        <v>16</v>
      </c>
      <c r="H11" s="9" t="s">
        <v>17</v>
      </c>
      <c r="I11" s="60"/>
    </row>
    <row r="12" spans="1:9" ht="20.65" customHeight="1">
      <c r="A12" s="12"/>
      <c r="B12" s="9" t="s">
        <v>81</v>
      </c>
      <c r="C12" s="18">
        <v>439</v>
      </c>
      <c r="D12" s="19">
        <f>C12/C15</f>
        <v>0.2675198049969531</v>
      </c>
      <c r="E12" s="59"/>
      <c r="F12" s="9" t="s">
        <v>29</v>
      </c>
      <c r="G12" s="43">
        <v>400</v>
      </c>
      <c r="H12" s="19">
        <f>G12/G16</f>
        <v>0.31771247021445592</v>
      </c>
      <c r="I12" s="60"/>
    </row>
    <row r="13" spans="1:9" ht="32.65" customHeight="1">
      <c r="A13" s="12"/>
      <c r="B13" s="9" t="s">
        <v>85</v>
      </c>
      <c r="C13" s="18">
        <v>935</v>
      </c>
      <c r="D13" s="19">
        <f>C13/C15</f>
        <v>0.56977452772699577</v>
      </c>
      <c r="E13" s="59"/>
      <c r="F13" s="9" t="s">
        <v>39</v>
      </c>
      <c r="G13" s="18">
        <v>99</v>
      </c>
      <c r="H13" s="19">
        <f>G13/G16</f>
        <v>7.8633836378077845E-2</v>
      </c>
      <c r="I13" s="60"/>
    </row>
    <row r="14" spans="1:9" ht="20.65" customHeight="1">
      <c r="A14" s="12"/>
      <c r="B14" s="9" t="s">
        <v>90</v>
      </c>
      <c r="C14" s="18">
        <v>267</v>
      </c>
      <c r="D14" s="19">
        <f>C14/C15</f>
        <v>0.16270566727605118</v>
      </c>
      <c r="E14" s="59"/>
      <c r="F14" s="9" t="s">
        <v>49</v>
      </c>
      <c r="G14" s="18">
        <v>339</v>
      </c>
      <c r="H14" s="19">
        <f>G14/G16</f>
        <v>0.26926131850675139</v>
      </c>
      <c r="I14" s="60"/>
    </row>
    <row r="15" spans="1:9" ht="20.65" customHeight="1">
      <c r="A15" s="12"/>
      <c r="B15" s="9" t="s">
        <v>50</v>
      </c>
      <c r="C15" s="18">
        <f>SUM(C12:C14)</f>
        <v>1641</v>
      </c>
      <c r="D15" s="19">
        <f>SUM(D12:D14)</f>
        <v>1</v>
      </c>
      <c r="E15" s="59"/>
      <c r="F15" s="9" t="s">
        <v>54</v>
      </c>
      <c r="G15" s="18">
        <v>421</v>
      </c>
      <c r="H15" s="19">
        <f>G15/G16</f>
        <v>0.33439237490071483</v>
      </c>
      <c r="I15" s="60"/>
    </row>
    <row r="16" spans="1:9" ht="20.65" customHeight="1">
      <c r="A16" s="49"/>
      <c r="B16" s="62"/>
      <c r="C16" s="63"/>
      <c r="D16" s="63"/>
      <c r="E16" s="64"/>
      <c r="F16" s="9" t="s">
        <v>50</v>
      </c>
      <c r="G16" s="18">
        <f>SUM(G12:G15)</f>
        <v>1259</v>
      </c>
      <c r="H16" s="19">
        <f>SUM(H12:H15)</f>
        <v>1</v>
      </c>
      <c r="I16" s="60"/>
    </row>
    <row r="17" spans="1:9" ht="20.65" customHeight="1">
      <c r="A17" s="12"/>
      <c r="B17" s="9" t="s">
        <v>108</v>
      </c>
      <c r="C17" s="9" t="s">
        <v>16</v>
      </c>
      <c r="D17" s="9" t="s">
        <v>17</v>
      </c>
      <c r="E17" s="60"/>
      <c r="F17" s="65"/>
      <c r="G17" s="65"/>
      <c r="H17" s="65"/>
      <c r="I17" s="61"/>
    </row>
    <row r="18" spans="1:9" ht="20.65" customHeight="1">
      <c r="A18" s="12"/>
      <c r="B18" s="9" t="s">
        <v>111</v>
      </c>
      <c r="C18" s="18">
        <v>340</v>
      </c>
      <c r="D18" s="19">
        <f>C18/C22</f>
        <v>0.2059357964869776</v>
      </c>
      <c r="E18" s="60"/>
      <c r="F18" s="61"/>
      <c r="G18" s="61"/>
      <c r="H18" s="61"/>
      <c r="I18" s="61"/>
    </row>
    <row r="19" spans="1:9" ht="20.65" customHeight="1">
      <c r="A19" s="12"/>
      <c r="B19" s="9" t="s">
        <v>114</v>
      </c>
      <c r="C19" s="18">
        <v>688</v>
      </c>
      <c r="D19" s="19">
        <f>C19/C22</f>
        <v>0.41671714112658992</v>
      </c>
      <c r="E19" s="60"/>
      <c r="F19" s="61"/>
      <c r="G19" s="61"/>
      <c r="H19" s="61"/>
      <c r="I19" s="61"/>
    </row>
    <row r="20" spans="1:9" ht="20.65" customHeight="1">
      <c r="A20" s="12"/>
      <c r="B20" s="9" t="s">
        <v>120</v>
      </c>
      <c r="C20" s="18">
        <v>342</v>
      </c>
      <c r="D20" s="19">
        <f>C20/C22</f>
        <v>0.20714718352513628</v>
      </c>
      <c r="E20" s="60"/>
      <c r="F20" s="61"/>
      <c r="G20" s="61"/>
      <c r="H20" s="61"/>
      <c r="I20" s="61"/>
    </row>
    <row r="21" spans="1:9" ht="20.65" customHeight="1">
      <c r="A21" s="12"/>
      <c r="B21" s="9" t="s">
        <v>127</v>
      </c>
      <c r="C21" s="18">
        <v>281</v>
      </c>
      <c r="D21" s="19">
        <f>C21/C22</f>
        <v>0.17019987886129617</v>
      </c>
      <c r="E21" s="60"/>
      <c r="F21" s="61"/>
      <c r="G21" s="61"/>
      <c r="H21" s="61"/>
      <c r="I21" s="61"/>
    </row>
    <row r="22" spans="1:9" ht="20.65" customHeight="1">
      <c r="A22" s="12"/>
      <c r="B22" s="9" t="s">
        <v>50</v>
      </c>
      <c r="C22" s="18">
        <f>SUM(C18:C21)</f>
        <v>1651</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922</v>
      </c>
      <c r="D25" s="19">
        <f>C25/C27</f>
        <v>0.6196236559139785</v>
      </c>
      <c r="E25" s="60"/>
      <c r="F25" s="61"/>
      <c r="G25" s="61"/>
      <c r="H25" s="61"/>
      <c r="I25" s="61"/>
    </row>
    <row r="26" spans="1:9" ht="20.65" customHeight="1">
      <c r="A26" s="12"/>
      <c r="B26" s="9" t="s">
        <v>148</v>
      </c>
      <c r="C26" s="18">
        <v>566</v>
      </c>
      <c r="D26" s="19">
        <f>C26/C27</f>
        <v>0.3803763440860215</v>
      </c>
      <c r="E26" s="60"/>
      <c r="F26" s="61"/>
      <c r="G26" s="61"/>
      <c r="H26" s="61"/>
      <c r="I26" s="61"/>
    </row>
    <row r="27" spans="1:9" ht="20.65" customHeight="1">
      <c r="A27" s="12"/>
      <c r="B27" s="9" t="s">
        <v>50</v>
      </c>
      <c r="C27" s="18">
        <f>SUM(C25:C26)</f>
        <v>1488</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341</v>
      </c>
      <c r="D30" s="19">
        <f>C30/C33</f>
        <v>0.25036710719530103</v>
      </c>
      <c r="E30" s="60"/>
      <c r="F30" s="61"/>
      <c r="G30" s="61"/>
      <c r="H30" s="61"/>
      <c r="I30" s="61"/>
    </row>
    <row r="31" spans="1:9" ht="20.65" customHeight="1">
      <c r="A31" s="12"/>
      <c r="B31" s="9" t="s">
        <v>169</v>
      </c>
      <c r="C31" s="18">
        <v>818</v>
      </c>
      <c r="D31" s="19">
        <f>C31/C33</f>
        <v>0.60058737151248165</v>
      </c>
      <c r="E31" s="60"/>
      <c r="F31" s="61"/>
      <c r="G31" s="61"/>
      <c r="H31" s="61"/>
      <c r="I31" s="61"/>
    </row>
    <row r="32" spans="1:9" ht="32.65" customHeight="1">
      <c r="A32" s="12"/>
      <c r="B32" s="9" t="s">
        <v>176</v>
      </c>
      <c r="C32" s="18">
        <v>203</v>
      </c>
      <c r="D32" s="19">
        <f>C32/C33</f>
        <v>0.14904552129221732</v>
      </c>
      <c r="E32" s="60"/>
      <c r="F32" s="61"/>
      <c r="G32" s="61"/>
      <c r="H32" s="61"/>
      <c r="I32" s="61"/>
    </row>
    <row r="33" spans="1:9" ht="20.65" customHeight="1">
      <c r="A33" s="12"/>
      <c r="B33" s="9" t="s">
        <v>50</v>
      </c>
      <c r="C33" s="18">
        <f>SUM(C30:C32)</f>
        <v>1362</v>
      </c>
      <c r="D33" s="19">
        <f>SUM(D30:D32)</f>
        <v>1</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254</v>
      </c>
      <c r="D36" s="19">
        <f>C36/C38</f>
        <v>0.2113144758735441</v>
      </c>
      <c r="E36" s="60"/>
      <c r="F36" s="61"/>
      <c r="G36" s="61"/>
      <c r="H36" s="61"/>
      <c r="I36" s="61"/>
    </row>
    <row r="37" spans="1:9" ht="20.65" customHeight="1">
      <c r="A37" s="12"/>
      <c r="B37" s="9" t="s">
        <v>199</v>
      </c>
      <c r="C37" s="18">
        <v>948</v>
      </c>
      <c r="D37" s="19">
        <f>C37/C38</f>
        <v>0.78868552412645587</v>
      </c>
      <c r="E37" s="60"/>
      <c r="F37" s="61"/>
      <c r="G37" s="61"/>
      <c r="H37" s="61"/>
      <c r="I37" s="61"/>
    </row>
    <row r="38" spans="1:9" ht="20.65" customHeight="1">
      <c r="A38" s="12"/>
      <c r="B38" s="9" t="s">
        <v>50</v>
      </c>
      <c r="C38" s="18">
        <f>SUM(C36:C37)</f>
        <v>1202</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489</v>
      </c>
      <c r="D41" s="19">
        <f>C41/C44</f>
        <v>0.43312666076173606</v>
      </c>
      <c r="E41" s="60"/>
      <c r="F41" s="61"/>
      <c r="G41" s="61"/>
      <c r="H41" s="61"/>
      <c r="I41" s="61"/>
    </row>
    <row r="42" spans="1:9" ht="20.65" customHeight="1">
      <c r="A42" s="12"/>
      <c r="B42" s="9" t="s">
        <v>220</v>
      </c>
      <c r="C42" s="18">
        <v>277</v>
      </c>
      <c r="D42" s="19">
        <f>C42/C44</f>
        <v>0.24534986713906112</v>
      </c>
      <c r="E42" s="60"/>
      <c r="F42" s="61"/>
      <c r="G42" s="61"/>
      <c r="H42" s="61"/>
      <c r="I42" s="61"/>
    </row>
    <row r="43" spans="1:9" ht="32.65" customHeight="1">
      <c r="A43" s="12"/>
      <c r="B43" s="9" t="s">
        <v>224</v>
      </c>
      <c r="C43" s="18">
        <v>363</v>
      </c>
      <c r="D43" s="19">
        <f>C43/C44</f>
        <v>0.32152347209920284</v>
      </c>
      <c r="E43" s="60"/>
      <c r="F43" s="61"/>
      <c r="G43" s="61"/>
      <c r="H43" s="61"/>
      <c r="I43" s="61"/>
    </row>
    <row r="44" spans="1:9" ht="20.65" customHeight="1">
      <c r="A44" s="12"/>
      <c r="B44" s="9" t="s">
        <v>50</v>
      </c>
      <c r="C44" s="18">
        <f>SUM(C41:C43)</f>
        <v>1129</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631</v>
      </c>
      <c r="D47" s="19">
        <f>C47/C49</f>
        <v>0.55989352262644188</v>
      </c>
      <c r="E47" s="60"/>
      <c r="F47" s="61"/>
      <c r="G47" s="61"/>
      <c r="H47" s="61"/>
      <c r="I47" s="61"/>
    </row>
    <row r="48" spans="1:9" ht="32.65" customHeight="1">
      <c r="A48" s="12"/>
      <c r="B48" s="9" t="s">
        <v>241</v>
      </c>
      <c r="C48" s="18">
        <v>496</v>
      </c>
      <c r="D48" s="19">
        <f>C48/C49</f>
        <v>0.44010647737355812</v>
      </c>
      <c r="E48" s="60"/>
      <c r="F48" s="61"/>
      <c r="G48" s="61"/>
      <c r="H48" s="61"/>
      <c r="I48" s="61"/>
    </row>
    <row r="49" spans="1:9" ht="20.65" customHeight="1">
      <c r="A49" s="12"/>
      <c r="B49" s="9" t="s">
        <v>50</v>
      </c>
      <c r="C49" s="18">
        <f>SUM(C47:C48)</f>
        <v>1127</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805</v>
      </c>
      <c r="D52" s="19">
        <f>C52/C54</f>
        <v>0.71682991985752453</v>
      </c>
      <c r="E52" s="60"/>
      <c r="F52" s="61"/>
      <c r="G52" s="61"/>
      <c r="H52" s="61"/>
      <c r="I52" s="61"/>
    </row>
    <row r="53" spans="1:9" ht="20.65" customHeight="1">
      <c r="A53" s="12"/>
      <c r="B53" s="9" t="s">
        <v>259</v>
      </c>
      <c r="C53" s="18">
        <v>318</v>
      </c>
      <c r="D53" s="19">
        <f>C53/C54</f>
        <v>0.28317008014247552</v>
      </c>
      <c r="E53" s="60"/>
      <c r="F53" s="61"/>
      <c r="G53" s="61"/>
      <c r="H53" s="61"/>
      <c r="I53" s="61"/>
    </row>
    <row r="54" spans="1:9" ht="20.65" customHeight="1">
      <c r="A54" s="12"/>
      <c r="B54" s="9" t="s">
        <v>50</v>
      </c>
      <c r="C54" s="18">
        <f>SUM(C52:C53)</f>
        <v>1123</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481</v>
      </c>
      <c r="D57" s="19">
        <f>C57/C60</f>
        <v>0.4226713532513181</v>
      </c>
      <c r="E57" s="60"/>
      <c r="F57" s="61"/>
      <c r="G57" s="61"/>
      <c r="H57" s="61"/>
      <c r="I57" s="61"/>
    </row>
    <row r="58" spans="1:9" ht="20.65" customHeight="1">
      <c r="A58" s="12"/>
      <c r="B58" s="9" t="s">
        <v>274</v>
      </c>
      <c r="C58" s="18">
        <v>433</v>
      </c>
      <c r="D58" s="19">
        <f>C58/C60</f>
        <v>0.38049209138840068</v>
      </c>
      <c r="E58" s="60"/>
      <c r="F58" s="61"/>
      <c r="G58" s="61"/>
      <c r="H58" s="61"/>
      <c r="I58" s="61"/>
    </row>
    <row r="59" spans="1:9" ht="20.65" customHeight="1">
      <c r="A59" s="12"/>
      <c r="B59" s="9" t="s">
        <v>278</v>
      </c>
      <c r="C59" s="18">
        <v>224</v>
      </c>
      <c r="D59" s="19">
        <f>C59/C60</f>
        <v>0.19683655536028119</v>
      </c>
      <c r="E59" s="60"/>
      <c r="F59" s="61"/>
      <c r="G59" s="61"/>
      <c r="H59" s="61"/>
      <c r="I59" s="61"/>
    </row>
    <row r="60" spans="1:9" ht="20.65" customHeight="1">
      <c r="A60" s="12"/>
      <c r="B60" s="9" t="s">
        <v>50</v>
      </c>
      <c r="C60" s="18">
        <f>SUM(C57:C59)</f>
        <v>1138</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375</v>
      </c>
      <c r="D63" s="19">
        <f>C63/C65</f>
        <v>0.32299741602067183</v>
      </c>
      <c r="E63" s="60"/>
      <c r="F63" s="61"/>
      <c r="G63" s="61"/>
      <c r="H63" s="61"/>
      <c r="I63" s="61"/>
    </row>
    <row r="64" spans="1:9" ht="20.65" customHeight="1">
      <c r="A64" s="12"/>
      <c r="B64" s="9" t="s">
        <v>295</v>
      </c>
      <c r="C64" s="18">
        <v>786</v>
      </c>
      <c r="D64" s="19">
        <f>C64/C65</f>
        <v>0.67700258397932822</v>
      </c>
      <c r="E64" s="60"/>
      <c r="F64" s="61"/>
      <c r="G64" s="61"/>
      <c r="H64" s="61"/>
      <c r="I64" s="61"/>
    </row>
    <row r="65" spans="1:9" ht="20.65" customHeight="1">
      <c r="A65" s="12"/>
      <c r="B65" s="9" t="s">
        <v>50</v>
      </c>
      <c r="C65" s="18">
        <f>SUM(C63:C64)</f>
        <v>1161</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401</v>
      </c>
      <c r="D68" s="19">
        <f>C68/C70</f>
        <v>0.30037453183520602</v>
      </c>
      <c r="E68" s="60"/>
      <c r="F68" s="61"/>
      <c r="G68" s="61"/>
      <c r="H68" s="61"/>
      <c r="I68" s="61"/>
    </row>
    <row r="69" spans="1:9" ht="20.65" customHeight="1">
      <c r="A69" s="12"/>
      <c r="B69" s="9" t="s">
        <v>309</v>
      </c>
      <c r="C69" s="18">
        <v>934</v>
      </c>
      <c r="D69" s="19">
        <f>C69/C70</f>
        <v>0.69962546816479398</v>
      </c>
      <c r="E69" s="60"/>
      <c r="F69" s="61"/>
      <c r="G69" s="61"/>
      <c r="H69" s="61"/>
      <c r="I69" s="61"/>
    </row>
    <row r="70" spans="1:9" ht="20.65" customHeight="1">
      <c r="A70" s="12"/>
      <c r="B70" s="9" t="s">
        <v>50</v>
      </c>
      <c r="C70" s="18">
        <f>SUM(C68:C69)</f>
        <v>1335</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197</v>
      </c>
      <c r="D73" s="19">
        <f>C73/C76</f>
        <v>0.14635958395245172</v>
      </c>
      <c r="E73" s="60"/>
      <c r="F73" s="61"/>
      <c r="G73" s="61"/>
      <c r="H73" s="61"/>
      <c r="I73" s="61"/>
    </row>
    <row r="74" spans="1:9" ht="20.65" customHeight="1">
      <c r="A74" s="12"/>
      <c r="B74" s="9" t="s">
        <v>321</v>
      </c>
      <c r="C74" s="18">
        <v>175</v>
      </c>
      <c r="D74" s="19">
        <f>C74/C76</f>
        <v>0.13001485884101041</v>
      </c>
      <c r="E74" s="60"/>
      <c r="F74" s="61"/>
      <c r="G74" s="61"/>
      <c r="H74" s="61"/>
      <c r="I74" s="61"/>
    </row>
    <row r="75" spans="1:9" ht="20.65" customHeight="1">
      <c r="A75" s="12"/>
      <c r="B75" s="9" t="s">
        <v>323</v>
      </c>
      <c r="C75" s="18">
        <v>974</v>
      </c>
      <c r="D75" s="19">
        <f>C75/C76</f>
        <v>0.72362555720653787</v>
      </c>
      <c r="E75" s="60"/>
      <c r="F75" s="61"/>
      <c r="G75" s="61"/>
      <c r="H75" s="61"/>
      <c r="I75" s="61"/>
    </row>
    <row r="76" spans="1:9" ht="20.65" customHeight="1">
      <c r="A76" s="12"/>
      <c r="B76" s="9" t="s">
        <v>50</v>
      </c>
      <c r="C76" s="18">
        <f>SUM(C73:C75)</f>
        <v>1346</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332</v>
      </c>
      <c r="D79" s="19">
        <f>C79/C82</f>
        <v>0.23697359029264811</v>
      </c>
      <c r="E79" s="60"/>
      <c r="F79" s="61"/>
      <c r="G79" s="61"/>
      <c r="H79" s="61"/>
      <c r="I79" s="61"/>
    </row>
    <row r="80" spans="1:9" ht="20.65" customHeight="1">
      <c r="A80" s="12"/>
      <c r="B80" s="9" t="s">
        <v>332</v>
      </c>
      <c r="C80" s="18">
        <v>119</v>
      </c>
      <c r="D80" s="19">
        <f>C80/C82</f>
        <v>8.4939329050678081E-2</v>
      </c>
      <c r="E80" s="60"/>
      <c r="F80" s="61"/>
      <c r="G80" s="61"/>
      <c r="H80" s="61"/>
      <c r="I80" s="61"/>
    </row>
    <row r="81" spans="1:9" ht="20.65" customHeight="1">
      <c r="A81" s="12"/>
      <c r="B81" s="9" t="s">
        <v>333</v>
      </c>
      <c r="C81" s="18">
        <v>950</v>
      </c>
      <c r="D81" s="19">
        <f>C81/C82</f>
        <v>0.67808708065667378</v>
      </c>
      <c r="E81" s="60"/>
      <c r="F81" s="61"/>
      <c r="G81" s="61"/>
      <c r="H81" s="61"/>
      <c r="I81" s="61"/>
    </row>
    <row r="82" spans="1:9" ht="20.65" customHeight="1">
      <c r="A82" s="12"/>
      <c r="B82" s="9" t="s">
        <v>50</v>
      </c>
      <c r="C82" s="18">
        <f>SUM(C79:C81)</f>
        <v>1401</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160</v>
      </c>
      <c r="D85" s="19">
        <f>C85/C89</f>
        <v>0.12568735271013354</v>
      </c>
      <c r="E85" s="60"/>
      <c r="F85" s="61"/>
      <c r="G85" s="61"/>
      <c r="H85" s="61"/>
      <c r="I85" s="61"/>
    </row>
    <row r="86" spans="1:9" ht="20.65" customHeight="1">
      <c r="A86" s="12"/>
      <c r="B86" s="9" t="s">
        <v>342</v>
      </c>
      <c r="C86" s="18">
        <v>392</v>
      </c>
      <c r="D86" s="19">
        <f>C86/C89</f>
        <v>0.30793401413982718</v>
      </c>
      <c r="E86" s="60"/>
      <c r="F86" s="61"/>
      <c r="G86" s="61"/>
      <c r="H86" s="61"/>
      <c r="I86" s="61"/>
    </row>
    <row r="87" spans="1:9" ht="20.65" customHeight="1">
      <c r="A87" s="12"/>
      <c r="B87" s="9" t="s">
        <v>344</v>
      </c>
      <c r="C87" s="18">
        <v>200</v>
      </c>
      <c r="D87" s="19">
        <f>C87/C89</f>
        <v>0.15710919088766692</v>
      </c>
      <c r="E87" s="60"/>
      <c r="F87" s="61"/>
      <c r="G87" s="61"/>
      <c r="H87" s="61"/>
      <c r="I87" s="61"/>
    </row>
    <row r="88" spans="1:9" ht="20.65" customHeight="1">
      <c r="A88" s="12"/>
      <c r="B88" s="9" t="s">
        <v>346</v>
      </c>
      <c r="C88" s="18">
        <v>521</v>
      </c>
      <c r="D88" s="19">
        <f>C88/C89</f>
        <v>0.40926944226237233</v>
      </c>
      <c r="E88" s="60"/>
      <c r="F88" s="61"/>
      <c r="G88" s="61"/>
      <c r="H88" s="61"/>
      <c r="I88" s="61"/>
    </row>
    <row r="89" spans="1:9" ht="20.65" customHeight="1">
      <c r="A89" s="12"/>
      <c r="B89" s="9" t="s">
        <v>50</v>
      </c>
      <c r="C89" s="18">
        <f>SUM(C85:C88)</f>
        <v>1273</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767</v>
      </c>
      <c r="D92" s="19">
        <f>C92/C94</f>
        <v>0.61360000000000003</v>
      </c>
      <c r="E92" s="60"/>
      <c r="F92" s="61"/>
      <c r="G92" s="61"/>
      <c r="H92" s="61"/>
      <c r="I92" s="61"/>
    </row>
    <row r="93" spans="1:9" ht="20.65" customHeight="1">
      <c r="A93" s="12"/>
      <c r="B93" s="9" t="s">
        <v>355</v>
      </c>
      <c r="C93" s="18">
        <v>483</v>
      </c>
      <c r="D93" s="19">
        <f>C93/C94</f>
        <v>0.38640000000000002</v>
      </c>
      <c r="E93" s="60"/>
      <c r="F93" s="61"/>
      <c r="G93" s="61"/>
      <c r="H93" s="61"/>
      <c r="I93" s="61"/>
    </row>
    <row r="94" spans="1:9" ht="20.65" customHeight="1">
      <c r="A94" s="12"/>
      <c r="B94" s="9" t="s">
        <v>50</v>
      </c>
      <c r="C94" s="18">
        <f>SUM(C92:C93)</f>
        <v>1250</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861</v>
      </c>
      <c r="D97" s="19">
        <f>C97/C99</f>
        <v>0.74352331606217614</v>
      </c>
      <c r="E97" s="60"/>
      <c r="F97" s="61"/>
      <c r="G97" s="61"/>
      <c r="H97" s="61"/>
      <c r="I97" s="61"/>
    </row>
    <row r="98" spans="1:9" ht="20.65" customHeight="1">
      <c r="A98" s="12"/>
      <c r="B98" s="9" t="s">
        <v>364</v>
      </c>
      <c r="C98" s="18">
        <v>297</v>
      </c>
      <c r="D98" s="19">
        <f>C98/C99</f>
        <v>0.25647668393782386</v>
      </c>
      <c r="E98" s="60"/>
      <c r="F98" s="61"/>
      <c r="G98" s="61"/>
      <c r="H98" s="61"/>
      <c r="I98" s="61"/>
    </row>
    <row r="99" spans="1:9" ht="20.65" customHeight="1">
      <c r="A99" s="12"/>
      <c r="B99" s="9" t="s">
        <v>50</v>
      </c>
      <c r="C99" s="18">
        <f>SUM(C97:C98)</f>
        <v>1158</v>
      </c>
      <c r="D99" s="19">
        <f>SUM(D97:D98)</f>
        <v>1</v>
      </c>
      <c r="E99" s="60"/>
      <c r="F99" s="61"/>
      <c r="G99" s="61"/>
      <c r="H99" s="61"/>
      <c r="I99" s="61"/>
    </row>
    <row r="100" spans="1:9" ht="20.65" customHeight="1">
      <c r="A100" s="12"/>
      <c r="B100" s="74"/>
      <c r="C100" s="18"/>
      <c r="D100" s="19"/>
      <c r="E100" s="60"/>
      <c r="F100" s="61"/>
      <c r="G100" s="61"/>
      <c r="H100" s="61"/>
      <c r="I100" s="61"/>
    </row>
    <row r="101" spans="1:9" ht="20.65" customHeight="1">
      <c r="A101" s="12"/>
      <c r="B101" s="74"/>
      <c r="C101" s="18"/>
      <c r="D101" s="19"/>
      <c r="E101" s="60"/>
      <c r="F101" s="61"/>
      <c r="G101" s="61"/>
      <c r="H101" s="61"/>
      <c r="I101" s="61"/>
    </row>
  </sheetData>
  <mergeCells count="1">
    <mergeCell ref="A1:I1"/>
  </mergeCells>
  <pageMargins left="1" right="1" top="1" bottom="1" header="0.25" footer="0.25"/>
  <pageSetup orientation="portrait"/>
  <headerFooter>
    <oddFooter>&amp;C&amp;"Helvetica Neue,Regular"&amp;12&amp;K000000&amp;P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7363</v>
      </c>
      <c r="D4" s="19">
        <f>C4/C9</f>
        <v>0.49089939329288618</v>
      </c>
      <c r="E4" s="59"/>
      <c r="F4" s="9" t="s">
        <v>82</v>
      </c>
      <c r="G4" s="18">
        <v>11775</v>
      </c>
      <c r="H4" s="19">
        <f>G4/G6</f>
        <v>0.83197908570621071</v>
      </c>
      <c r="I4" s="59"/>
      <c r="J4" s="9" t="s">
        <v>983</v>
      </c>
      <c r="K4" s="18">
        <v>9666</v>
      </c>
      <c r="L4" s="19">
        <f>K4/K6</f>
        <v>0.71026526563303694</v>
      </c>
      <c r="M4" s="60"/>
    </row>
    <row r="5" spans="1:13" ht="20.65" customHeight="1">
      <c r="A5" s="12"/>
      <c r="B5" s="9" t="s">
        <v>37</v>
      </c>
      <c r="C5" s="18">
        <v>1643</v>
      </c>
      <c r="D5" s="19">
        <f>C5/C9</f>
        <v>0.10954063604240283</v>
      </c>
      <c r="E5" s="59"/>
      <c r="F5" s="9" t="s">
        <v>86</v>
      </c>
      <c r="G5" s="18">
        <v>2378</v>
      </c>
      <c r="H5" s="19">
        <f>G5/G6</f>
        <v>0.16802091429378929</v>
      </c>
      <c r="I5" s="59"/>
      <c r="J5" s="9" t="s">
        <v>984</v>
      </c>
      <c r="K5" s="18">
        <v>3943</v>
      </c>
      <c r="L5" s="19">
        <f>K5/K6</f>
        <v>0.28973473436696306</v>
      </c>
      <c r="M5" s="60"/>
    </row>
    <row r="6" spans="1:13" ht="20.65" customHeight="1">
      <c r="A6" s="12"/>
      <c r="B6" s="9" t="s">
        <v>47</v>
      </c>
      <c r="C6" s="18">
        <v>138</v>
      </c>
      <c r="D6" s="19">
        <f>C6/C9</f>
        <v>9.2006133742249478E-3</v>
      </c>
      <c r="E6" s="59"/>
      <c r="F6" s="9" t="s">
        <v>50</v>
      </c>
      <c r="G6" s="18">
        <f>SUM(G4:G5)</f>
        <v>14153</v>
      </c>
      <c r="H6" s="19">
        <f>SUM(H4:H5)</f>
        <v>1</v>
      </c>
      <c r="I6" s="59"/>
      <c r="J6" s="9" t="s">
        <v>50</v>
      </c>
      <c r="K6" s="18">
        <f>SUM(K4:K5)</f>
        <v>13609</v>
      </c>
      <c r="L6" s="19">
        <f>SUM(L4:L5)</f>
        <v>1</v>
      </c>
      <c r="M6" s="60"/>
    </row>
    <row r="7" spans="1:13" ht="20.65" customHeight="1">
      <c r="A7" s="12"/>
      <c r="B7" s="9" t="s">
        <v>52</v>
      </c>
      <c r="C7" s="18">
        <v>5796</v>
      </c>
      <c r="D7" s="19">
        <f>C7/C9</f>
        <v>0.3864257617174478</v>
      </c>
      <c r="E7" s="60"/>
      <c r="F7" s="63"/>
      <c r="G7" s="63"/>
      <c r="H7" s="63"/>
      <c r="I7" s="61"/>
      <c r="J7" s="63"/>
      <c r="K7" s="63"/>
      <c r="L7" s="63"/>
      <c r="M7" s="61"/>
    </row>
    <row r="8" spans="1:13" ht="32.65" customHeight="1">
      <c r="A8" s="12"/>
      <c r="B8" s="9" t="s">
        <v>55</v>
      </c>
      <c r="C8" s="18">
        <v>59</v>
      </c>
      <c r="D8" s="19">
        <f>C8/C9</f>
        <v>3.9335955730382026E-3</v>
      </c>
      <c r="E8" s="59"/>
      <c r="F8" s="9" t="s">
        <v>88</v>
      </c>
      <c r="G8" s="9" t="s">
        <v>16</v>
      </c>
      <c r="H8" s="9" t="s">
        <v>17</v>
      </c>
      <c r="I8" s="59"/>
      <c r="J8" s="9" t="s">
        <v>549</v>
      </c>
      <c r="K8" s="9" t="s">
        <v>16</v>
      </c>
      <c r="L8" s="9" t="s">
        <v>17</v>
      </c>
      <c r="M8" s="60"/>
    </row>
    <row r="9" spans="1:13" ht="20.65" customHeight="1">
      <c r="A9" s="12"/>
      <c r="B9" s="9" t="s">
        <v>50</v>
      </c>
      <c r="C9" s="18">
        <f>SUM(C4:C8)</f>
        <v>14999</v>
      </c>
      <c r="D9" s="19">
        <f>SUM(D4:D8)</f>
        <v>0.99999999999999989</v>
      </c>
      <c r="E9" s="59"/>
      <c r="F9" s="9" t="s">
        <v>92</v>
      </c>
      <c r="G9" s="43">
        <v>40</v>
      </c>
      <c r="H9" s="19">
        <f>G9/G12</f>
        <v>0.30769230769230771</v>
      </c>
      <c r="I9" s="59"/>
      <c r="J9" s="9" t="s">
        <v>985</v>
      </c>
      <c r="K9" s="43">
        <v>802</v>
      </c>
      <c r="L9" s="19">
        <f>K9/K11</f>
        <v>0.20427916454406519</v>
      </c>
      <c r="M9" s="60"/>
    </row>
    <row r="10" spans="1:13" ht="20.65" customHeight="1">
      <c r="A10" s="49"/>
      <c r="B10" s="62"/>
      <c r="C10" s="63"/>
      <c r="D10" s="63"/>
      <c r="E10" s="64"/>
      <c r="F10" s="9" t="s">
        <v>97</v>
      </c>
      <c r="G10" s="43">
        <v>55</v>
      </c>
      <c r="H10" s="19">
        <f>G10/G12</f>
        <v>0.42307692307692307</v>
      </c>
      <c r="I10" s="59"/>
      <c r="J10" s="9" t="s">
        <v>986</v>
      </c>
      <c r="K10" s="18">
        <v>3124</v>
      </c>
      <c r="L10" s="19">
        <f>K10/K11</f>
        <v>0.79572083545593475</v>
      </c>
      <c r="M10" s="60"/>
    </row>
    <row r="11" spans="1:13" ht="20.65" customHeight="1">
      <c r="A11" s="12"/>
      <c r="B11" s="9" t="s">
        <v>75</v>
      </c>
      <c r="C11" s="9" t="s">
        <v>16</v>
      </c>
      <c r="D11" s="9" t="s">
        <v>17</v>
      </c>
      <c r="E11" s="59"/>
      <c r="F11" s="9" t="s">
        <v>104</v>
      </c>
      <c r="G11" s="43">
        <v>35</v>
      </c>
      <c r="H11" s="19">
        <f>G11/G12</f>
        <v>0.26923076923076922</v>
      </c>
      <c r="I11" s="59"/>
      <c r="J11" s="9" t="s">
        <v>50</v>
      </c>
      <c r="K11" s="18">
        <f>SUM(K9:K10)</f>
        <v>3926</v>
      </c>
      <c r="L11" s="19">
        <f>SUM(L9:L10)</f>
        <v>1</v>
      </c>
      <c r="M11" s="60"/>
    </row>
    <row r="12" spans="1:13" ht="20.65" customHeight="1">
      <c r="A12" s="12"/>
      <c r="B12" s="9" t="s">
        <v>81</v>
      </c>
      <c r="C12" s="18">
        <v>10638</v>
      </c>
      <c r="D12" s="19">
        <f>C12/C15</f>
        <v>0.72318150917743029</v>
      </c>
      <c r="E12" s="59"/>
      <c r="F12" s="9" t="s">
        <v>50</v>
      </c>
      <c r="G12" s="18">
        <f>SUM(G9:G11)</f>
        <v>130</v>
      </c>
      <c r="H12" s="19">
        <f>SUM(H9:H11)</f>
        <v>1</v>
      </c>
      <c r="I12" s="60"/>
      <c r="J12" s="63"/>
      <c r="K12" s="63"/>
      <c r="L12" s="63"/>
      <c r="M12" s="61"/>
    </row>
    <row r="13" spans="1:13" ht="32.65" customHeight="1">
      <c r="A13" s="12"/>
      <c r="B13" s="9" t="s">
        <v>85</v>
      </c>
      <c r="C13" s="18">
        <v>3142</v>
      </c>
      <c r="D13" s="19">
        <f>C13/C15</f>
        <v>0.21359619306594155</v>
      </c>
      <c r="E13" s="60"/>
      <c r="F13" s="63"/>
      <c r="G13" s="63"/>
      <c r="H13" s="63"/>
      <c r="I13" s="64"/>
      <c r="J13" s="9" t="s">
        <v>570</v>
      </c>
      <c r="K13" s="9" t="s">
        <v>16</v>
      </c>
      <c r="L13" s="9" t="s">
        <v>17</v>
      </c>
      <c r="M13" s="60"/>
    </row>
    <row r="14" spans="1:13" ht="20.65" customHeight="1">
      <c r="A14" s="12"/>
      <c r="B14" s="9" t="s">
        <v>90</v>
      </c>
      <c r="C14" s="18">
        <v>930</v>
      </c>
      <c r="D14" s="19">
        <f>C14/C15</f>
        <v>6.3222297756628146E-2</v>
      </c>
      <c r="E14" s="59"/>
      <c r="F14" s="9" t="s">
        <v>281</v>
      </c>
      <c r="G14" s="9" t="s">
        <v>16</v>
      </c>
      <c r="H14" s="9" t="s">
        <v>17</v>
      </c>
      <c r="I14" s="59"/>
      <c r="J14" s="9" t="s">
        <v>987</v>
      </c>
      <c r="K14" s="18">
        <v>1870</v>
      </c>
      <c r="L14" s="19">
        <f>K14/K16</f>
        <v>0.60244845360824739</v>
      </c>
      <c r="M14" s="60"/>
    </row>
    <row r="15" spans="1:13" ht="20.65" customHeight="1">
      <c r="A15" s="12"/>
      <c r="B15" s="9" t="s">
        <v>50</v>
      </c>
      <c r="C15" s="18">
        <f>SUM(C12:C14)</f>
        <v>14710</v>
      </c>
      <c r="D15" s="19">
        <f>SUM(D12:D14)</f>
        <v>1</v>
      </c>
      <c r="E15" s="59"/>
      <c r="F15" s="9" t="s">
        <v>283</v>
      </c>
      <c r="G15" s="18">
        <v>5257</v>
      </c>
      <c r="H15" s="19">
        <f>G15/G17</f>
        <v>0.72251236943375485</v>
      </c>
      <c r="I15" s="59"/>
      <c r="J15" s="9" t="s">
        <v>988</v>
      </c>
      <c r="K15" s="18">
        <v>1234</v>
      </c>
      <c r="L15" s="19">
        <f>K15/K16</f>
        <v>0.39755154639175255</v>
      </c>
      <c r="M15" s="60"/>
    </row>
    <row r="16" spans="1:13" ht="20.65" customHeight="1">
      <c r="A16" s="49"/>
      <c r="B16" s="62"/>
      <c r="C16" s="63"/>
      <c r="D16" s="63"/>
      <c r="E16" s="64"/>
      <c r="F16" s="9" t="s">
        <v>288</v>
      </c>
      <c r="G16" s="18">
        <v>2019</v>
      </c>
      <c r="H16" s="19">
        <f>G16/G17</f>
        <v>0.2774876305662452</v>
      </c>
      <c r="I16" s="59"/>
      <c r="J16" s="9" t="s">
        <v>50</v>
      </c>
      <c r="K16" s="18">
        <f>SUM(K14:K15)</f>
        <v>3104</v>
      </c>
      <c r="L16" s="19">
        <f>SUM(L14:L15)</f>
        <v>1</v>
      </c>
      <c r="M16" s="60"/>
    </row>
    <row r="17" spans="1:13" ht="20.65" customHeight="1">
      <c r="A17" s="12"/>
      <c r="B17" s="9" t="s">
        <v>108</v>
      </c>
      <c r="C17" s="9" t="s">
        <v>16</v>
      </c>
      <c r="D17" s="9" t="s">
        <v>17</v>
      </c>
      <c r="E17" s="59"/>
      <c r="F17" s="9" t="s">
        <v>50</v>
      </c>
      <c r="G17" s="18">
        <f>SUM(G15:G16)</f>
        <v>7276</v>
      </c>
      <c r="H17" s="19">
        <f>SUM(H15:H16)</f>
        <v>1</v>
      </c>
      <c r="I17" s="60"/>
      <c r="J17" s="63"/>
      <c r="K17" s="63"/>
      <c r="L17" s="63"/>
      <c r="M17" s="61"/>
    </row>
    <row r="18" spans="1:13" ht="20.65" customHeight="1">
      <c r="A18" s="12"/>
      <c r="B18" s="9" t="s">
        <v>111</v>
      </c>
      <c r="C18" s="18">
        <v>1150</v>
      </c>
      <c r="D18" s="19">
        <f>C18/C22</f>
        <v>7.8659370725034206E-2</v>
      </c>
      <c r="E18" s="60"/>
      <c r="F18" s="63"/>
      <c r="G18" s="63"/>
      <c r="H18" s="63"/>
      <c r="I18" s="64"/>
      <c r="J18" s="9" t="s">
        <v>542</v>
      </c>
      <c r="K18" s="9" t="s">
        <v>16</v>
      </c>
      <c r="L18" s="9" t="s">
        <v>17</v>
      </c>
      <c r="M18" s="60"/>
    </row>
    <row r="19" spans="1:13" ht="32.65" customHeight="1">
      <c r="A19" s="12"/>
      <c r="B19" s="9" t="s">
        <v>114</v>
      </c>
      <c r="C19" s="18">
        <v>1008</v>
      </c>
      <c r="D19" s="19">
        <f>C19/C22</f>
        <v>6.8946648426812585E-2</v>
      </c>
      <c r="E19" s="59"/>
      <c r="F19" s="9" t="s">
        <v>276</v>
      </c>
      <c r="G19" s="9" t="s">
        <v>16</v>
      </c>
      <c r="H19" s="9" t="s">
        <v>17</v>
      </c>
      <c r="I19" s="59"/>
      <c r="J19" s="9" t="s">
        <v>490</v>
      </c>
      <c r="K19" s="18">
        <v>8318</v>
      </c>
      <c r="L19" s="19">
        <f>K19/K21</f>
        <v>0.56450627757041061</v>
      </c>
      <c r="M19" s="60"/>
    </row>
    <row r="20" spans="1:13" ht="20.65" customHeight="1">
      <c r="A20" s="12"/>
      <c r="B20" s="9" t="s">
        <v>120</v>
      </c>
      <c r="C20" s="18">
        <v>10908</v>
      </c>
      <c r="D20" s="19">
        <f>C20/C22</f>
        <v>0.74610123119015048</v>
      </c>
      <c r="E20" s="59"/>
      <c r="F20" s="9" t="s">
        <v>280</v>
      </c>
      <c r="G20" s="18">
        <v>2047</v>
      </c>
      <c r="H20" s="19">
        <f>G20/G25</f>
        <v>0.15551166147534756</v>
      </c>
      <c r="I20" s="59"/>
      <c r="J20" s="9" t="s">
        <v>989</v>
      </c>
      <c r="K20" s="18">
        <v>6417</v>
      </c>
      <c r="L20" s="19">
        <f>K20/K21</f>
        <v>0.43549372242958939</v>
      </c>
      <c r="M20" s="60"/>
    </row>
    <row r="21" spans="1:13" ht="20.65" customHeight="1">
      <c r="A21" s="12"/>
      <c r="B21" s="9" t="s">
        <v>127</v>
      </c>
      <c r="C21" s="18">
        <v>1554</v>
      </c>
      <c r="D21" s="19">
        <f>C21/C22</f>
        <v>0.10629274965800274</v>
      </c>
      <c r="E21" s="59"/>
      <c r="F21" s="9" t="s">
        <v>282</v>
      </c>
      <c r="G21" s="43">
        <v>3172</v>
      </c>
      <c r="H21" s="19">
        <f>G21/G25</f>
        <v>0.24097850034186735</v>
      </c>
      <c r="I21" s="59"/>
      <c r="J21" s="9" t="s">
        <v>50</v>
      </c>
      <c r="K21" s="18">
        <f>SUM(K19:K20)</f>
        <v>14735</v>
      </c>
      <c r="L21" s="19">
        <f>SUM(L19:L20)</f>
        <v>1</v>
      </c>
      <c r="M21" s="60"/>
    </row>
    <row r="22" spans="1:13" ht="32.65" customHeight="1">
      <c r="A22" s="12"/>
      <c r="B22" s="9" t="s">
        <v>50</v>
      </c>
      <c r="C22" s="18">
        <f>SUM(C18:C21)</f>
        <v>14620</v>
      </c>
      <c r="D22" s="19">
        <f>SUM(D18:D21)</f>
        <v>1</v>
      </c>
      <c r="E22" s="59"/>
      <c r="F22" s="9" t="s">
        <v>284</v>
      </c>
      <c r="G22" s="18">
        <v>1760</v>
      </c>
      <c r="H22" s="19">
        <f>G22/G25</f>
        <v>0.1337081212489554</v>
      </c>
      <c r="I22" s="60"/>
      <c r="J22" s="63"/>
      <c r="K22" s="63"/>
      <c r="L22" s="63"/>
      <c r="M22" s="61"/>
    </row>
    <row r="23" spans="1:13" ht="20.65" customHeight="1">
      <c r="A23" s="49"/>
      <c r="B23" s="62"/>
      <c r="C23" s="63"/>
      <c r="D23" s="63"/>
      <c r="E23" s="64"/>
      <c r="F23" s="9" t="s">
        <v>289</v>
      </c>
      <c r="G23" s="18">
        <v>4278</v>
      </c>
      <c r="H23" s="19">
        <f>G23/G25</f>
        <v>0.32500189926308592</v>
      </c>
      <c r="I23" s="59"/>
      <c r="J23" s="9" t="s">
        <v>514</v>
      </c>
      <c r="K23" s="9" t="s">
        <v>16</v>
      </c>
      <c r="L23" s="9" t="s">
        <v>17</v>
      </c>
      <c r="M23" s="60"/>
    </row>
    <row r="24" spans="1:13" ht="32.65" customHeight="1">
      <c r="A24" s="12"/>
      <c r="B24" s="9" t="s">
        <v>137</v>
      </c>
      <c r="C24" s="9" t="s">
        <v>16</v>
      </c>
      <c r="D24" s="9" t="s">
        <v>17</v>
      </c>
      <c r="E24" s="59"/>
      <c r="F24" s="9" t="s">
        <v>293</v>
      </c>
      <c r="G24" s="18">
        <v>1906</v>
      </c>
      <c r="H24" s="19">
        <f>G24/G25</f>
        <v>0.14479981767074376</v>
      </c>
      <c r="I24" s="59"/>
      <c r="J24" s="9" t="s">
        <v>990</v>
      </c>
      <c r="K24" s="18">
        <v>3689</v>
      </c>
      <c r="L24" s="19">
        <f>K24/K27</f>
        <v>0.28987898789878985</v>
      </c>
      <c r="M24" s="60"/>
    </row>
    <row r="25" spans="1:13" ht="20.65" customHeight="1">
      <c r="A25" s="12"/>
      <c r="B25" s="9" t="s">
        <v>142</v>
      </c>
      <c r="C25" s="18">
        <v>6843</v>
      </c>
      <c r="D25" s="19">
        <f>C25/C27</f>
        <v>0.541590819153146</v>
      </c>
      <c r="E25" s="59"/>
      <c r="F25" s="9" t="s">
        <v>50</v>
      </c>
      <c r="G25" s="18">
        <f>SUM(G20:G24)</f>
        <v>13163</v>
      </c>
      <c r="H25" s="19">
        <f>SUM(H20:H24)</f>
        <v>1</v>
      </c>
      <c r="I25" s="59"/>
      <c r="J25" s="9" t="s">
        <v>991</v>
      </c>
      <c r="K25" s="18">
        <v>3661</v>
      </c>
      <c r="L25" s="19">
        <f>K25/K27</f>
        <v>0.2876787678767877</v>
      </c>
      <c r="M25" s="60"/>
    </row>
    <row r="26" spans="1:13" ht="20.65" customHeight="1">
      <c r="A26" s="12"/>
      <c r="B26" s="9" t="s">
        <v>148</v>
      </c>
      <c r="C26" s="18">
        <v>5792</v>
      </c>
      <c r="D26" s="19">
        <f>C26/C27</f>
        <v>0.458409180846854</v>
      </c>
      <c r="E26" s="60"/>
      <c r="F26" s="65"/>
      <c r="G26" s="65"/>
      <c r="H26" s="65"/>
      <c r="I26" s="64"/>
      <c r="J26" s="9" t="s">
        <v>992</v>
      </c>
      <c r="K26" s="18">
        <v>5376</v>
      </c>
      <c r="L26" s="19">
        <f>K26/K27</f>
        <v>0.42244224422442245</v>
      </c>
      <c r="M26" s="60"/>
    </row>
    <row r="27" spans="1:13" ht="20.65" customHeight="1">
      <c r="A27" s="12"/>
      <c r="B27" s="9" t="s">
        <v>50</v>
      </c>
      <c r="C27" s="18">
        <f>SUM(C25:C26)</f>
        <v>12635</v>
      </c>
      <c r="D27" s="19">
        <f>SUM(D25:D26)</f>
        <v>1</v>
      </c>
      <c r="E27" s="60"/>
      <c r="F27" s="61"/>
      <c r="G27" s="61"/>
      <c r="H27" s="61"/>
      <c r="I27" s="64"/>
      <c r="J27" s="9" t="s">
        <v>50</v>
      </c>
      <c r="K27" s="18">
        <f>SUM(K24:K26)</f>
        <v>12726</v>
      </c>
      <c r="L27" s="19">
        <f>SUM(L24:L26)</f>
        <v>1</v>
      </c>
      <c r="M27" s="60"/>
    </row>
    <row r="28" spans="1:13" ht="20.65" customHeight="1">
      <c r="A28" s="49"/>
      <c r="B28" s="62"/>
      <c r="C28" s="63"/>
      <c r="D28" s="63"/>
      <c r="E28" s="61"/>
      <c r="F28" s="61"/>
      <c r="G28" s="61"/>
      <c r="H28" s="61"/>
      <c r="I28" s="61"/>
      <c r="J28" s="65"/>
      <c r="K28" s="65"/>
      <c r="L28" s="65"/>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3145</v>
      </c>
      <c r="D30" s="19">
        <f>C30/C33</f>
        <v>0.27965498844033432</v>
      </c>
      <c r="E30" s="60"/>
      <c r="F30" s="61"/>
      <c r="G30" s="61"/>
      <c r="H30" s="61"/>
      <c r="I30" s="61"/>
      <c r="J30" s="61"/>
      <c r="K30" s="61"/>
      <c r="L30" s="61"/>
      <c r="M30" s="61"/>
    </row>
    <row r="31" spans="1:13" ht="20.65" customHeight="1">
      <c r="A31" s="12"/>
      <c r="B31" s="9" t="s">
        <v>169</v>
      </c>
      <c r="C31" s="18">
        <v>4527</v>
      </c>
      <c r="D31" s="19">
        <f>C31/C33</f>
        <v>0.40254312644495821</v>
      </c>
      <c r="E31" s="60"/>
      <c r="F31" s="61"/>
      <c r="G31" s="61"/>
      <c r="H31" s="61"/>
      <c r="I31" s="61"/>
      <c r="J31" s="61"/>
      <c r="K31" s="61"/>
      <c r="L31" s="61"/>
      <c r="M31" s="61"/>
    </row>
    <row r="32" spans="1:13" ht="32.65" customHeight="1">
      <c r="A32" s="12"/>
      <c r="B32" s="9" t="s">
        <v>176</v>
      </c>
      <c r="C32" s="18">
        <v>3574</v>
      </c>
      <c r="D32" s="19">
        <f>C32/C33</f>
        <v>0.31780188511470747</v>
      </c>
      <c r="E32" s="60"/>
      <c r="F32" s="61"/>
      <c r="G32" s="61"/>
      <c r="H32" s="61"/>
      <c r="I32" s="61"/>
      <c r="J32" s="61"/>
      <c r="K32" s="61"/>
      <c r="L32" s="61"/>
      <c r="M32" s="61"/>
    </row>
    <row r="33" spans="1:13" ht="20.65" customHeight="1">
      <c r="A33" s="12"/>
      <c r="B33" s="9" t="s">
        <v>50</v>
      </c>
      <c r="C33" s="18">
        <f>SUM(C30:C32)</f>
        <v>11246</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2071</v>
      </c>
      <c r="D36" s="19">
        <f>C36/C38</f>
        <v>0.19936465152098576</v>
      </c>
      <c r="E36" s="60"/>
      <c r="F36" s="61"/>
      <c r="G36" s="61"/>
      <c r="H36" s="61"/>
      <c r="I36" s="61"/>
      <c r="J36" s="61"/>
      <c r="K36" s="61"/>
      <c r="L36" s="61"/>
      <c r="M36" s="61"/>
    </row>
    <row r="37" spans="1:13" ht="20.65" customHeight="1">
      <c r="A37" s="12"/>
      <c r="B37" s="9" t="s">
        <v>199</v>
      </c>
      <c r="C37" s="18">
        <v>8317</v>
      </c>
      <c r="D37" s="19">
        <f>C37/C38</f>
        <v>0.8006353484790143</v>
      </c>
      <c r="E37" s="60"/>
      <c r="F37" s="61"/>
      <c r="G37" s="61"/>
      <c r="H37" s="61"/>
      <c r="I37" s="61"/>
      <c r="J37" s="61"/>
      <c r="K37" s="61"/>
      <c r="L37" s="61"/>
      <c r="M37" s="61"/>
    </row>
    <row r="38" spans="1:13" ht="20.65" customHeight="1">
      <c r="A38" s="12"/>
      <c r="B38" s="9" t="s">
        <v>50</v>
      </c>
      <c r="C38" s="18">
        <f>SUM(C36:C37)</f>
        <v>10388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4492</v>
      </c>
      <c r="D41" s="19">
        <f>C41/C44</f>
        <v>0.46081247435371359</v>
      </c>
      <c r="E41" s="60"/>
      <c r="F41" s="61"/>
      <c r="G41" s="61"/>
      <c r="H41" s="61"/>
      <c r="I41" s="61"/>
      <c r="J41" s="61"/>
      <c r="K41" s="61"/>
      <c r="L41" s="61"/>
      <c r="M41" s="61"/>
    </row>
    <row r="42" spans="1:13" ht="20.65" customHeight="1">
      <c r="A42" s="12"/>
      <c r="B42" s="9" t="s">
        <v>220</v>
      </c>
      <c r="C42" s="18">
        <v>2088</v>
      </c>
      <c r="D42" s="19">
        <f>C42/C44</f>
        <v>0.2141977841608535</v>
      </c>
      <c r="E42" s="60"/>
      <c r="F42" s="61"/>
      <c r="G42" s="61"/>
      <c r="H42" s="61"/>
      <c r="I42" s="61"/>
      <c r="J42" s="61"/>
      <c r="K42" s="61"/>
      <c r="L42" s="61"/>
      <c r="M42" s="61"/>
    </row>
    <row r="43" spans="1:13" ht="32.65" customHeight="1">
      <c r="A43" s="12"/>
      <c r="B43" s="9" t="s">
        <v>224</v>
      </c>
      <c r="C43" s="18">
        <v>3168</v>
      </c>
      <c r="D43" s="19">
        <f>C43/C44</f>
        <v>0.32498974148543291</v>
      </c>
      <c r="E43" s="60"/>
      <c r="F43" s="61"/>
      <c r="G43" s="61"/>
      <c r="H43" s="61"/>
      <c r="I43" s="61"/>
      <c r="J43" s="61"/>
      <c r="K43" s="61"/>
      <c r="L43" s="61"/>
      <c r="M43" s="61"/>
    </row>
    <row r="44" spans="1:13" ht="20.65" customHeight="1">
      <c r="A44" s="12"/>
      <c r="B44" s="9" t="s">
        <v>50</v>
      </c>
      <c r="C44" s="18">
        <f>SUM(C41:C43)</f>
        <v>9748</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5248</v>
      </c>
      <c r="D47" s="19">
        <f>C47/C49</f>
        <v>0.54496365524402912</v>
      </c>
      <c r="E47" s="60"/>
      <c r="F47" s="61"/>
      <c r="G47" s="61"/>
      <c r="H47" s="61"/>
      <c r="I47" s="61"/>
      <c r="J47" s="61"/>
      <c r="K47" s="61"/>
      <c r="L47" s="61"/>
      <c r="M47" s="61"/>
    </row>
    <row r="48" spans="1:13" ht="32.65" customHeight="1">
      <c r="A48" s="12"/>
      <c r="B48" s="9" t="s">
        <v>241</v>
      </c>
      <c r="C48" s="18">
        <v>4382</v>
      </c>
      <c r="D48" s="19">
        <f>C48/C49</f>
        <v>0.45503634475597093</v>
      </c>
      <c r="E48" s="60"/>
      <c r="F48" s="61"/>
      <c r="G48" s="61"/>
      <c r="H48" s="61"/>
      <c r="I48" s="61"/>
      <c r="J48" s="61"/>
      <c r="K48" s="61"/>
      <c r="L48" s="61"/>
      <c r="M48" s="61"/>
    </row>
    <row r="49" spans="1:13" ht="20.65" customHeight="1">
      <c r="A49" s="12"/>
      <c r="B49" s="9" t="s">
        <v>50</v>
      </c>
      <c r="C49" s="18">
        <f>SUM(C47:C48)</f>
        <v>9630</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5851</v>
      </c>
      <c r="D52" s="19">
        <f>C52/C54</f>
        <v>0.61817221341785522</v>
      </c>
      <c r="E52" s="60"/>
      <c r="F52" s="61"/>
      <c r="G52" s="61"/>
      <c r="H52" s="61"/>
      <c r="I52" s="61"/>
      <c r="J52" s="61"/>
      <c r="K52" s="61"/>
      <c r="L52" s="61"/>
      <c r="M52" s="61"/>
    </row>
    <row r="53" spans="1:13" ht="20.65" customHeight="1">
      <c r="A53" s="12"/>
      <c r="B53" s="9" t="s">
        <v>259</v>
      </c>
      <c r="C53" s="18">
        <v>3614</v>
      </c>
      <c r="D53" s="19">
        <f>C53/C54</f>
        <v>0.38182778658214472</v>
      </c>
      <c r="E53" s="60"/>
      <c r="F53" s="61"/>
      <c r="G53" s="61"/>
      <c r="H53" s="61"/>
      <c r="I53" s="61"/>
      <c r="J53" s="61"/>
      <c r="K53" s="61"/>
      <c r="L53" s="61"/>
      <c r="M53" s="61"/>
    </row>
    <row r="54" spans="1:13" ht="20.65" customHeight="1">
      <c r="A54" s="12"/>
      <c r="B54" s="9" t="s">
        <v>50</v>
      </c>
      <c r="C54" s="18">
        <f>SUM(C52:C53)</f>
        <v>9465</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3386</v>
      </c>
      <c r="D57" s="19">
        <f>C57/C60</f>
        <v>0.3487485837882377</v>
      </c>
      <c r="E57" s="60"/>
      <c r="F57" s="61"/>
      <c r="G57" s="61"/>
      <c r="H57" s="61"/>
      <c r="I57" s="61"/>
      <c r="J57" s="61"/>
      <c r="K57" s="61"/>
      <c r="L57" s="61"/>
      <c r="M57" s="61"/>
    </row>
    <row r="58" spans="1:13" ht="20.65" customHeight="1">
      <c r="A58" s="12"/>
      <c r="B58" s="9" t="s">
        <v>274</v>
      </c>
      <c r="C58" s="18">
        <v>3968</v>
      </c>
      <c r="D58" s="19">
        <f>C58/C60</f>
        <v>0.40869296528993715</v>
      </c>
      <c r="E58" s="60"/>
      <c r="F58" s="61"/>
      <c r="G58" s="61"/>
      <c r="H58" s="61"/>
      <c r="I58" s="61"/>
      <c r="J58" s="61"/>
      <c r="K58" s="61"/>
      <c r="L58" s="61"/>
      <c r="M58" s="61"/>
    </row>
    <row r="59" spans="1:13" ht="20.65" customHeight="1">
      <c r="A59" s="12"/>
      <c r="B59" s="9" t="s">
        <v>278</v>
      </c>
      <c r="C59" s="18">
        <v>2355</v>
      </c>
      <c r="D59" s="19">
        <f>C59/C60</f>
        <v>0.2425584509218251</v>
      </c>
      <c r="E59" s="60"/>
      <c r="F59" s="61"/>
      <c r="G59" s="61"/>
      <c r="H59" s="61"/>
      <c r="I59" s="61"/>
      <c r="J59" s="61"/>
      <c r="K59" s="61"/>
      <c r="L59" s="61"/>
      <c r="M59" s="61"/>
    </row>
    <row r="60" spans="1:13" ht="20.65" customHeight="1">
      <c r="A60" s="12"/>
      <c r="B60" s="9" t="s">
        <v>50</v>
      </c>
      <c r="C60" s="18">
        <f>SUM(C57:C59)</f>
        <v>9709</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3941</v>
      </c>
      <c r="D63" s="19">
        <f>C63/C65</f>
        <v>0.40936948166614728</v>
      </c>
      <c r="E63" s="60"/>
      <c r="F63" s="61"/>
      <c r="G63" s="61"/>
      <c r="H63" s="61"/>
      <c r="I63" s="61"/>
      <c r="J63" s="61"/>
      <c r="K63" s="61"/>
      <c r="L63" s="61"/>
      <c r="M63" s="61"/>
    </row>
    <row r="64" spans="1:13" ht="20.65" customHeight="1">
      <c r="A64" s="12"/>
      <c r="B64" s="9" t="s">
        <v>295</v>
      </c>
      <c r="C64" s="18">
        <v>5686</v>
      </c>
      <c r="D64" s="19">
        <f>C64/C65</f>
        <v>0.59063051833385272</v>
      </c>
      <c r="E64" s="60"/>
      <c r="F64" s="61"/>
      <c r="G64" s="61"/>
      <c r="H64" s="61"/>
      <c r="I64" s="61"/>
      <c r="J64" s="61"/>
      <c r="K64" s="61"/>
      <c r="L64" s="61"/>
      <c r="M64" s="61"/>
    </row>
    <row r="65" spans="1:13" ht="20.65" customHeight="1">
      <c r="A65" s="12"/>
      <c r="B65" s="9" t="s">
        <v>50</v>
      </c>
      <c r="C65" s="18">
        <f>SUM(C63:C64)</f>
        <v>9627</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6096</v>
      </c>
      <c r="D68" s="19">
        <f>C68/C70</f>
        <v>0.51530008453085374</v>
      </c>
      <c r="E68" s="60"/>
      <c r="F68" s="61"/>
      <c r="G68" s="61"/>
      <c r="H68" s="61"/>
      <c r="I68" s="61"/>
      <c r="J68" s="61"/>
      <c r="K68" s="61"/>
      <c r="L68" s="61"/>
      <c r="M68" s="61"/>
    </row>
    <row r="69" spans="1:13" ht="20.65" customHeight="1">
      <c r="A69" s="12"/>
      <c r="B69" s="9" t="s">
        <v>309</v>
      </c>
      <c r="C69" s="18">
        <v>5734</v>
      </c>
      <c r="D69" s="19">
        <f>C69/C70</f>
        <v>0.48469991546914626</v>
      </c>
      <c r="E69" s="60"/>
      <c r="F69" s="61"/>
      <c r="G69" s="61"/>
      <c r="H69" s="61"/>
      <c r="I69" s="61"/>
      <c r="J69" s="61"/>
      <c r="K69" s="61"/>
      <c r="L69" s="61"/>
      <c r="M69" s="61"/>
    </row>
    <row r="70" spans="1:13" ht="20.65" customHeight="1">
      <c r="A70" s="12"/>
      <c r="B70" s="9" t="s">
        <v>50</v>
      </c>
      <c r="C70" s="18">
        <f>SUM(C68:C69)</f>
        <v>11830</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2335</v>
      </c>
      <c r="D73" s="19">
        <f>C73/C76</f>
        <v>0.22128506444275967</v>
      </c>
      <c r="E73" s="60"/>
      <c r="F73" s="61"/>
      <c r="G73" s="61"/>
      <c r="H73" s="61"/>
      <c r="I73" s="61"/>
      <c r="J73" s="61"/>
      <c r="K73" s="61"/>
      <c r="L73" s="61"/>
      <c r="M73" s="61"/>
    </row>
    <row r="74" spans="1:13" ht="20.65" customHeight="1">
      <c r="A74" s="12"/>
      <c r="B74" s="9" t="s">
        <v>321</v>
      </c>
      <c r="C74" s="18">
        <v>2250</v>
      </c>
      <c r="D74" s="19">
        <f>C74/C76</f>
        <v>0.21322971948445793</v>
      </c>
      <c r="E74" s="60"/>
      <c r="F74" s="61"/>
      <c r="G74" s="61"/>
      <c r="H74" s="61"/>
      <c r="I74" s="61"/>
      <c r="J74" s="61"/>
      <c r="K74" s="61"/>
      <c r="L74" s="61"/>
      <c r="M74" s="61"/>
    </row>
    <row r="75" spans="1:13" ht="20.65" customHeight="1">
      <c r="A75" s="12"/>
      <c r="B75" s="9" t="s">
        <v>323</v>
      </c>
      <c r="C75" s="18">
        <v>5967</v>
      </c>
      <c r="D75" s="19">
        <f>C75/C76</f>
        <v>0.56548521607278246</v>
      </c>
      <c r="E75" s="60"/>
      <c r="F75" s="61"/>
      <c r="G75" s="61"/>
      <c r="H75" s="61"/>
      <c r="I75" s="61"/>
      <c r="J75" s="61"/>
      <c r="K75" s="61"/>
      <c r="L75" s="61"/>
      <c r="M75" s="61"/>
    </row>
    <row r="76" spans="1:13" ht="20.65" customHeight="1">
      <c r="A76" s="12"/>
      <c r="B76" s="9" t="s">
        <v>50</v>
      </c>
      <c r="C76" s="18">
        <f>SUM(C73:C75)</f>
        <v>10552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4073</v>
      </c>
      <c r="D79" s="19">
        <f>C79/C82</f>
        <v>0.36856393086598499</v>
      </c>
      <c r="E79" s="60"/>
      <c r="F79" s="61"/>
      <c r="G79" s="61"/>
      <c r="H79" s="61"/>
      <c r="I79" s="61"/>
      <c r="J79" s="61"/>
      <c r="K79" s="61"/>
      <c r="L79" s="61"/>
      <c r="M79" s="61"/>
    </row>
    <row r="80" spans="1:13" ht="20.65" customHeight="1">
      <c r="A80" s="12"/>
      <c r="B80" s="9" t="s">
        <v>332</v>
      </c>
      <c r="C80" s="18">
        <v>1275</v>
      </c>
      <c r="D80" s="19">
        <f>C80/C82</f>
        <v>0.11537417428287033</v>
      </c>
      <c r="E80" s="60"/>
      <c r="F80" s="61"/>
      <c r="G80" s="61"/>
      <c r="H80" s="61"/>
      <c r="I80" s="61"/>
      <c r="J80" s="61"/>
      <c r="K80" s="61"/>
      <c r="L80" s="61"/>
      <c r="M80" s="61"/>
    </row>
    <row r="81" spans="1:13" ht="20.65" customHeight="1">
      <c r="A81" s="12"/>
      <c r="B81" s="9" t="s">
        <v>333</v>
      </c>
      <c r="C81" s="18">
        <v>5703</v>
      </c>
      <c r="D81" s="19">
        <f>C81/C82</f>
        <v>0.51606189485114473</v>
      </c>
      <c r="E81" s="60"/>
      <c r="F81" s="61"/>
      <c r="G81" s="61"/>
      <c r="H81" s="61"/>
      <c r="I81" s="61"/>
      <c r="J81" s="61"/>
      <c r="K81" s="61"/>
      <c r="L81" s="61"/>
      <c r="M81" s="61"/>
    </row>
    <row r="82" spans="1:13" ht="20.65" customHeight="1">
      <c r="A82" s="12"/>
      <c r="B82" s="9" t="s">
        <v>50</v>
      </c>
      <c r="C82" s="18">
        <f>SUM(C79:C81)</f>
        <v>11051</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1748</v>
      </c>
      <c r="D85" s="19">
        <f>C85/C89</f>
        <v>0.16969226288709835</v>
      </c>
      <c r="E85" s="60"/>
      <c r="F85" s="61"/>
      <c r="G85" s="61"/>
      <c r="H85" s="61"/>
      <c r="I85" s="61"/>
      <c r="J85" s="61"/>
      <c r="K85" s="61"/>
      <c r="L85" s="61"/>
      <c r="M85" s="61"/>
    </row>
    <row r="86" spans="1:13" ht="20.65" customHeight="1">
      <c r="A86" s="12"/>
      <c r="B86" s="9" t="s">
        <v>342</v>
      </c>
      <c r="C86" s="18">
        <v>3132</v>
      </c>
      <c r="D86" s="19">
        <f>C86/C89</f>
        <v>0.30404815066498397</v>
      </c>
      <c r="E86" s="60"/>
      <c r="F86" s="61"/>
      <c r="G86" s="61"/>
      <c r="H86" s="61"/>
      <c r="I86" s="61"/>
      <c r="J86" s="61"/>
      <c r="K86" s="61"/>
      <c r="L86" s="61"/>
      <c r="M86" s="61"/>
    </row>
    <row r="87" spans="1:13" ht="20.65" customHeight="1">
      <c r="A87" s="12"/>
      <c r="B87" s="9" t="s">
        <v>344</v>
      </c>
      <c r="C87" s="18">
        <v>2298</v>
      </c>
      <c r="D87" s="19">
        <f>C87/C89</f>
        <v>0.22308513736530433</v>
      </c>
      <c r="E87" s="60"/>
      <c r="F87" s="61"/>
      <c r="G87" s="61"/>
      <c r="H87" s="61"/>
      <c r="I87" s="61"/>
      <c r="J87" s="61"/>
      <c r="K87" s="61"/>
      <c r="L87" s="61"/>
      <c r="M87" s="61"/>
    </row>
    <row r="88" spans="1:13" ht="20.65" customHeight="1">
      <c r="A88" s="12"/>
      <c r="B88" s="9" t="s">
        <v>346</v>
      </c>
      <c r="C88" s="18">
        <v>3123</v>
      </c>
      <c r="D88" s="19">
        <f>C88/C89</f>
        <v>0.30317444908261332</v>
      </c>
      <c r="E88" s="60"/>
      <c r="F88" s="61"/>
      <c r="G88" s="61"/>
      <c r="H88" s="61"/>
      <c r="I88" s="61"/>
      <c r="J88" s="61"/>
      <c r="K88" s="61"/>
      <c r="L88" s="61"/>
      <c r="M88" s="61"/>
    </row>
    <row r="89" spans="1:13" ht="20.65" customHeight="1">
      <c r="A89" s="12"/>
      <c r="B89" s="9" t="s">
        <v>50</v>
      </c>
      <c r="C89" s="18">
        <f>SUM(C85:C88)</f>
        <v>10301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4405</v>
      </c>
      <c r="D92" s="19">
        <f>C92/C94</f>
        <v>0.41654846335697399</v>
      </c>
      <c r="E92" s="60"/>
      <c r="F92" s="61"/>
      <c r="G92" s="61"/>
      <c r="H92" s="61"/>
      <c r="I92" s="61"/>
      <c r="J92" s="61"/>
      <c r="K92" s="61"/>
      <c r="L92" s="61"/>
      <c r="M92" s="61"/>
    </row>
    <row r="93" spans="1:13" ht="20.65" customHeight="1">
      <c r="A93" s="12"/>
      <c r="B93" s="9" t="s">
        <v>355</v>
      </c>
      <c r="C93" s="18">
        <v>6170</v>
      </c>
      <c r="D93" s="19">
        <f>C93/C94</f>
        <v>0.58345153664302596</v>
      </c>
      <c r="E93" s="60"/>
      <c r="F93" s="61"/>
      <c r="G93" s="61"/>
      <c r="H93" s="61"/>
      <c r="I93" s="61"/>
      <c r="J93" s="61"/>
      <c r="K93" s="61"/>
      <c r="L93" s="61"/>
      <c r="M93" s="61"/>
    </row>
    <row r="94" spans="1:13" ht="20.65" customHeight="1">
      <c r="A94" s="12"/>
      <c r="B94" s="9" t="s">
        <v>50</v>
      </c>
      <c r="C94" s="18">
        <f>SUM(C92:C93)</f>
        <v>10575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6573</v>
      </c>
      <c r="D97" s="19">
        <f>C97/C99</f>
        <v>0.68121048813348528</v>
      </c>
      <c r="E97" s="60"/>
      <c r="F97" s="61"/>
      <c r="G97" s="61"/>
      <c r="H97" s="61"/>
      <c r="I97" s="61"/>
      <c r="J97" s="61"/>
      <c r="K97" s="61"/>
      <c r="L97" s="61"/>
      <c r="M97" s="61"/>
    </row>
    <row r="98" spans="1:13" ht="20.65" customHeight="1">
      <c r="A98" s="12"/>
      <c r="B98" s="9" t="s">
        <v>364</v>
      </c>
      <c r="C98" s="18">
        <v>3076</v>
      </c>
      <c r="D98" s="19">
        <f>C98/C99</f>
        <v>0.31878951186651466</v>
      </c>
      <c r="E98" s="60"/>
      <c r="F98" s="61"/>
      <c r="G98" s="61"/>
      <c r="H98" s="61"/>
      <c r="I98" s="61"/>
      <c r="J98" s="61"/>
      <c r="K98" s="61"/>
      <c r="L98" s="61"/>
      <c r="M98" s="61"/>
    </row>
    <row r="99" spans="1:13" ht="20.65" customHeight="1">
      <c r="A99" s="12"/>
      <c r="B99" s="9" t="s">
        <v>50</v>
      </c>
      <c r="C99" s="18">
        <f>SUM(C97:C98)</f>
        <v>9649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1"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287</v>
      </c>
      <c r="G3" s="9" t="s">
        <v>16</v>
      </c>
      <c r="H3" s="9" t="s">
        <v>17</v>
      </c>
      <c r="I3" s="56"/>
      <c r="J3" s="9" t="s">
        <v>542</v>
      </c>
      <c r="K3" s="9" t="s">
        <v>16</v>
      </c>
      <c r="L3" s="9" t="s">
        <v>17</v>
      </c>
      <c r="M3" s="57"/>
    </row>
    <row r="4" spans="1:13" ht="20.65" customHeight="1">
      <c r="A4" s="12"/>
      <c r="B4" s="9" t="s">
        <v>27</v>
      </c>
      <c r="C4" s="18">
        <v>3609</v>
      </c>
      <c r="D4" s="19">
        <f>C4/C9</f>
        <v>9.1801694096100533E-2</v>
      </c>
      <c r="E4" s="59"/>
      <c r="F4" s="9" t="s">
        <v>292</v>
      </c>
      <c r="G4" s="18">
        <v>6283</v>
      </c>
      <c r="H4" s="19">
        <f>G4/G6</f>
        <v>0.36071879664714662</v>
      </c>
      <c r="I4" s="59"/>
      <c r="J4" s="9" t="s">
        <v>994</v>
      </c>
      <c r="K4" s="18">
        <v>31309</v>
      </c>
      <c r="L4" s="19">
        <f>K4/K6</f>
        <v>0.82635663006756754</v>
      </c>
      <c r="M4" s="60"/>
    </row>
    <row r="5" spans="1:13" ht="20.65" customHeight="1">
      <c r="A5" s="12"/>
      <c r="B5" s="9" t="s">
        <v>37</v>
      </c>
      <c r="C5" s="18">
        <v>1610</v>
      </c>
      <c r="D5" s="19">
        <f>C5/C9</f>
        <v>4.0953374201917941E-2</v>
      </c>
      <c r="E5" s="59"/>
      <c r="F5" s="9" t="s">
        <v>296</v>
      </c>
      <c r="G5" s="18">
        <v>11135</v>
      </c>
      <c r="H5" s="19">
        <f>G5/G6</f>
        <v>0.63928120335285332</v>
      </c>
      <c r="I5" s="59"/>
      <c r="J5" s="9" t="s">
        <v>995</v>
      </c>
      <c r="K5" s="18">
        <v>6579</v>
      </c>
      <c r="L5" s="19">
        <f>K5/K6</f>
        <v>0.17364336993243243</v>
      </c>
      <c r="M5" s="60"/>
    </row>
    <row r="6" spans="1:13" ht="20.65" customHeight="1">
      <c r="A6" s="12"/>
      <c r="B6" s="9" t="s">
        <v>47</v>
      </c>
      <c r="C6" s="18">
        <v>11120</v>
      </c>
      <c r="D6" s="19">
        <f>C6/C9</f>
        <v>0.28285808765548293</v>
      </c>
      <c r="E6" s="59"/>
      <c r="F6" s="9" t="s">
        <v>50</v>
      </c>
      <c r="G6" s="18">
        <f>SUM(G4:G5)</f>
        <v>17418</v>
      </c>
      <c r="H6" s="19">
        <f>SUM(H4:H5)</f>
        <v>1</v>
      </c>
      <c r="I6" s="59"/>
      <c r="J6" s="9" t="s">
        <v>50</v>
      </c>
      <c r="K6" s="18">
        <f>SUM(K4:K5)</f>
        <v>37888</v>
      </c>
      <c r="L6" s="19">
        <f>SUM(L4:L5)</f>
        <v>1</v>
      </c>
      <c r="M6" s="60"/>
    </row>
    <row r="7" spans="1:13" ht="20.65" customHeight="1">
      <c r="A7" s="12"/>
      <c r="B7" s="9" t="s">
        <v>52</v>
      </c>
      <c r="C7" s="18">
        <v>22815</v>
      </c>
      <c r="D7" s="19">
        <f>C7/C9</f>
        <v>0.58034238038307939</v>
      </c>
      <c r="E7" s="60"/>
      <c r="F7" s="63"/>
      <c r="G7" s="63"/>
      <c r="H7" s="63"/>
      <c r="I7" s="61"/>
      <c r="J7" s="63"/>
      <c r="K7" s="63"/>
      <c r="L7" s="63"/>
      <c r="M7" s="61"/>
    </row>
    <row r="8" spans="1:13" ht="20.65" customHeight="1">
      <c r="A8" s="12"/>
      <c r="B8" s="9" t="s">
        <v>55</v>
      </c>
      <c r="C8" s="18">
        <v>159</v>
      </c>
      <c r="D8" s="19">
        <f>C8/C9</f>
        <v>4.0444636634192248E-3</v>
      </c>
      <c r="E8" s="59"/>
      <c r="F8" s="9" t="s">
        <v>432</v>
      </c>
      <c r="G8" s="9" t="s">
        <v>16</v>
      </c>
      <c r="H8" s="9" t="s">
        <v>17</v>
      </c>
      <c r="I8" s="59"/>
      <c r="J8" s="9" t="s">
        <v>558</v>
      </c>
      <c r="K8" s="9" t="s">
        <v>16</v>
      </c>
      <c r="L8" s="9" t="s">
        <v>17</v>
      </c>
      <c r="M8" s="60"/>
    </row>
    <row r="9" spans="1:13" ht="20.65" customHeight="1">
      <c r="A9" s="12"/>
      <c r="B9" s="9" t="s">
        <v>50</v>
      </c>
      <c r="C9" s="18">
        <f>SUM(C4:C8)</f>
        <v>39313</v>
      </c>
      <c r="D9" s="19">
        <f>SUM(D4:D8)</f>
        <v>1</v>
      </c>
      <c r="E9" s="59"/>
      <c r="F9" s="9" t="s">
        <v>433</v>
      </c>
      <c r="G9" s="18">
        <v>2810</v>
      </c>
      <c r="H9" s="19">
        <f>G9/G12</f>
        <v>0.44119956037054481</v>
      </c>
      <c r="I9" s="59"/>
      <c r="J9" s="9" t="s">
        <v>996</v>
      </c>
      <c r="K9" s="18">
        <v>4792</v>
      </c>
      <c r="L9" s="19">
        <f>K9/K11</f>
        <v>0.54746943904946876</v>
      </c>
      <c r="M9" s="60"/>
    </row>
    <row r="10" spans="1:13" ht="20.65" customHeight="1">
      <c r="A10" s="49"/>
      <c r="B10" s="62"/>
      <c r="C10" s="63"/>
      <c r="D10" s="63"/>
      <c r="E10" s="64"/>
      <c r="F10" s="9" t="s">
        <v>435</v>
      </c>
      <c r="G10" s="18">
        <v>453</v>
      </c>
      <c r="H10" s="19">
        <f>G10/G12</f>
        <v>7.1125765426283558E-2</v>
      </c>
      <c r="I10" s="59"/>
      <c r="J10" s="9" t="s">
        <v>997</v>
      </c>
      <c r="K10" s="18">
        <v>3961</v>
      </c>
      <c r="L10" s="19">
        <f>K10/K11</f>
        <v>0.45253056095053124</v>
      </c>
      <c r="M10" s="60"/>
    </row>
    <row r="11" spans="1:13" ht="20.65" customHeight="1">
      <c r="A11" s="12"/>
      <c r="B11" s="9" t="s">
        <v>75</v>
      </c>
      <c r="C11" s="9" t="s">
        <v>16</v>
      </c>
      <c r="D11" s="9" t="s">
        <v>17</v>
      </c>
      <c r="E11" s="59"/>
      <c r="F11" s="9" t="s">
        <v>437</v>
      </c>
      <c r="G11" s="18">
        <v>3106</v>
      </c>
      <c r="H11" s="19">
        <f>G11/G12</f>
        <v>0.48767467420317162</v>
      </c>
      <c r="I11" s="59"/>
      <c r="J11" s="9" t="s">
        <v>50</v>
      </c>
      <c r="K11" s="18">
        <f>SUM(K9:K10)</f>
        <v>8753</v>
      </c>
      <c r="L11" s="19">
        <f>SUM(L9:L10)</f>
        <v>1</v>
      </c>
      <c r="M11" s="60"/>
    </row>
    <row r="12" spans="1:13" ht="20.65" customHeight="1">
      <c r="A12" s="12"/>
      <c r="B12" s="9" t="s">
        <v>81</v>
      </c>
      <c r="C12" s="18">
        <v>2639</v>
      </c>
      <c r="D12" s="19">
        <f>C12/C15</f>
        <v>6.9549862955935057E-2</v>
      </c>
      <c r="E12" s="59"/>
      <c r="F12" s="9" t="s">
        <v>50</v>
      </c>
      <c r="G12" s="18">
        <f>SUM(G9:G11)</f>
        <v>6369</v>
      </c>
      <c r="H12" s="19">
        <f>SUM(H9:H11)</f>
        <v>1</v>
      </c>
      <c r="I12" s="60"/>
      <c r="J12" s="63"/>
      <c r="K12" s="63"/>
      <c r="L12" s="63"/>
      <c r="M12" s="61"/>
    </row>
    <row r="13" spans="1:13" ht="32.65" customHeight="1">
      <c r="A13" s="12"/>
      <c r="B13" s="9" t="s">
        <v>85</v>
      </c>
      <c r="C13" s="18">
        <v>13302</v>
      </c>
      <c r="D13" s="19">
        <f>C13/C15</f>
        <v>0.35056925996204935</v>
      </c>
      <c r="E13" s="60"/>
      <c r="F13" s="63"/>
      <c r="G13" s="63"/>
      <c r="H13" s="63"/>
      <c r="I13" s="64"/>
      <c r="J13" s="9" t="s">
        <v>384</v>
      </c>
      <c r="K13" s="9" t="s">
        <v>16</v>
      </c>
      <c r="L13" s="9" t="s">
        <v>17</v>
      </c>
      <c r="M13" s="60"/>
    </row>
    <row r="14" spans="1:13" ht="20.65" customHeight="1">
      <c r="A14" s="12"/>
      <c r="B14" s="9" t="s">
        <v>90</v>
      </c>
      <c r="C14" s="18">
        <v>22003</v>
      </c>
      <c r="D14" s="19">
        <f>C14/C15</f>
        <v>0.57988087708201563</v>
      </c>
      <c r="E14" s="59"/>
      <c r="F14" s="9" t="s">
        <v>439</v>
      </c>
      <c r="G14" s="9" t="s">
        <v>16</v>
      </c>
      <c r="H14" s="9" t="s">
        <v>17</v>
      </c>
      <c r="I14" s="59"/>
      <c r="J14" s="9" t="s">
        <v>386</v>
      </c>
      <c r="K14" s="18">
        <v>23094</v>
      </c>
      <c r="L14" s="19">
        <f>K14/K16</f>
        <v>0.8373762645491134</v>
      </c>
      <c r="M14" s="60"/>
    </row>
    <row r="15" spans="1:13" ht="20.65" customHeight="1">
      <c r="A15" s="12"/>
      <c r="B15" s="9" t="s">
        <v>50</v>
      </c>
      <c r="C15" s="18">
        <f>SUM(C12:C14)</f>
        <v>37944</v>
      </c>
      <c r="D15" s="19">
        <f>SUM(D12:D14)</f>
        <v>1</v>
      </c>
      <c r="E15" s="59"/>
      <c r="F15" s="9" t="s">
        <v>441</v>
      </c>
      <c r="G15" s="18">
        <v>299</v>
      </c>
      <c r="H15" s="19">
        <f>G15/G19</f>
        <v>7.0853080568720375E-2</v>
      </c>
      <c r="I15" s="59"/>
      <c r="J15" s="9" t="s">
        <v>388</v>
      </c>
      <c r="K15" s="18">
        <v>4485</v>
      </c>
      <c r="L15" s="19">
        <f>K15/K16</f>
        <v>0.16262373545088654</v>
      </c>
      <c r="M15" s="60"/>
    </row>
    <row r="16" spans="1:13" ht="20.65" customHeight="1">
      <c r="A16" s="49"/>
      <c r="B16" s="62"/>
      <c r="C16" s="63"/>
      <c r="D16" s="63"/>
      <c r="E16" s="64"/>
      <c r="F16" s="9" t="s">
        <v>443</v>
      </c>
      <c r="G16" s="18">
        <v>2262</v>
      </c>
      <c r="H16" s="19">
        <f>G16/G19</f>
        <v>0.5360189573459716</v>
      </c>
      <c r="I16" s="59"/>
      <c r="J16" s="9" t="s">
        <v>50</v>
      </c>
      <c r="K16" s="18">
        <f>SUM(K14:K15)</f>
        <v>27579</v>
      </c>
      <c r="L16" s="19">
        <f>SUM(L14:L15)</f>
        <v>1</v>
      </c>
      <c r="M16" s="60"/>
    </row>
    <row r="17" spans="1:13" ht="20.65" customHeight="1">
      <c r="A17" s="12"/>
      <c r="B17" s="9" t="s">
        <v>108</v>
      </c>
      <c r="C17" s="9" t="s">
        <v>16</v>
      </c>
      <c r="D17" s="9" t="s">
        <v>17</v>
      </c>
      <c r="E17" s="59"/>
      <c r="F17" s="9" t="s">
        <v>445</v>
      </c>
      <c r="G17" s="18">
        <v>816</v>
      </c>
      <c r="H17" s="19">
        <f>G17/G19</f>
        <v>0.1933649289099526</v>
      </c>
      <c r="I17" s="60"/>
      <c r="J17" s="63"/>
      <c r="K17" s="63"/>
      <c r="L17" s="63"/>
      <c r="M17" s="61"/>
    </row>
    <row r="18" spans="1:13" ht="32.65" customHeight="1">
      <c r="A18" s="12"/>
      <c r="B18" s="9" t="s">
        <v>111</v>
      </c>
      <c r="C18" s="18">
        <v>12535</v>
      </c>
      <c r="D18" s="19">
        <f>C18/C22</f>
        <v>0.34630898441816776</v>
      </c>
      <c r="E18" s="59"/>
      <c r="F18" s="9" t="s">
        <v>446</v>
      </c>
      <c r="G18" s="18">
        <v>843</v>
      </c>
      <c r="H18" s="19">
        <f>G18/G19</f>
        <v>0.19976303317535546</v>
      </c>
      <c r="I18" s="59"/>
      <c r="J18" s="9" t="s">
        <v>390</v>
      </c>
      <c r="K18" s="9" t="s">
        <v>16</v>
      </c>
      <c r="L18" s="9" t="s">
        <v>17</v>
      </c>
      <c r="M18" s="60"/>
    </row>
    <row r="19" spans="1:13" ht="20.65" customHeight="1">
      <c r="A19" s="12"/>
      <c r="B19" s="9" t="s">
        <v>114</v>
      </c>
      <c r="C19" s="18">
        <v>11251</v>
      </c>
      <c r="D19" s="19">
        <f>C19/C22</f>
        <v>0.31083545143109736</v>
      </c>
      <c r="E19" s="59"/>
      <c r="F19" s="9" t="s">
        <v>50</v>
      </c>
      <c r="G19" s="18">
        <f>SUM(G15:G18)</f>
        <v>4220</v>
      </c>
      <c r="H19" s="19">
        <f>SUM(H15:H18)</f>
        <v>1</v>
      </c>
      <c r="I19" s="59"/>
      <c r="J19" s="9" t="s">
        <v>392</v>
      </c>
      <c r="K19" s="18">
        <v>10443</v>
      </c>
      <c r="L19" s="19">
        <f>K19/K21</f>
        <v>0.39892275956910384</v>
      </c>
      <c r="M19" s="60"/>
    </row>
    <row r="20" spans="1:13" ht="20.65" customHeight="1">
      <c r="A20" s="12"/>
      <c r="B20" s="9" t="s">
        <v>120</v>
      </c>
      <c r="C20" s="18">
        <v>6771</v>
      </c>
      <c r="D20" s="19">
        <f>C20/C22</f>
        <v>0.18706486904630346</v>
      </c>
      <c r="E20" s="60"/>
      <c r="F20" s="63"/>
      <c r="G20" s="63"/>
      <c r="H20" s="63"/>
      <c r="I20" s="64"/>
      <c r="J20" s="9" t="s">
        <v>394</v>
      </c>
      <c r="K20" s="18">
        <v>15735</v>
      </c>
      <c r="L20" s="19">
        <f>K20/K21</f>
        <v>0.60107724043089616</v>
      </c>
      <c r="M20" s="60"/>
    </row>
    <row r="21" spans="1:13" ht="20.65" customHeight="1">
      <c r="A21" s="12"/>
      <c r="B21" s="9" t="s">
        <v>127</v>
      </c>
      <c r="C21" s="18">
        <v>5639</v>
      </c>
      <c r="D21" s="19">
        <f>C21/C22</f>
        <v>0.15579069510443144</v>
      </c>
      <c r="E21" s="59"/>
      <c r="F21" s="9" t="s">
        <v>117</v>
      </c>
      <c r="G21" s="9" t="s">
        <v>16</v>
      </c>
      <c r="H21" s="9" t="s">
        <v>17</v>
      </c>
      <c r="I21" s="59"/>
      <c r="J21" s="9" t="s">
        <v>50</v>
      </c>
      <c r="K21" s="18">
        <f>SUM(K19:K20)</f>
        <v>26178</v>
      </c>
      <c r="L21" s="19">
        <f>SUM(L19:L20)</f>
        <v>1</v>
      </c>
      <c r="M21" s="60"/>
    </row>
    <row r="22" spans="1:13" ht="32.65" customHeight="1">
      <c r="A22" s="12"/>
      <c r="B22" s="9" t="s">
        <v>50</v>
      </c>
      <c r="C22" s="18">
        <f>SUM(C18:C21)</f>
        <v>36196</v>
      </c>
      <c r="D22" s="19">
        <f>SUM(D18:D21)</f>
        <v>1</v>
      </c>
      <c r="E22" s="59"/>
      <c r="F22" s="9" t="s">
        <v>123</v>
      </c>
      <c r="G22" s="18">
        <v>11977</v>
      </c>
      <c r="H22" s="19">
        <f>G22/G26</f>
        <v>0.36124264816769719</v>
      </c>
      <c r="I22" s="60"/>
      <c r="J22" s="63"/>
      <c r="K22" s="63"/>
      <c r="L22" s="63"/>
      <c r="M22" s="61"/>
    </row>
    <row r="23" spans="1:13" ht="32.65" customHeight="1">
      <c r="A23" s="49"/>
      <c r="B23" s="62"/>
      <c r="C23" s="63"/>
      <c r="D23" s="63"/>
      <c r="E23" s="64"/>
      <c r="F23" s="9" t="s">
        <v>130</v>
      </c>
      <c r="G23" s="18">
        <v>8071</v>
      </c>
      <c r="H23" s="19">
        <f>G23/G26</f>
        <v>0.24343236314281405</v>
      </c>
      <c r="I23" s="59"/>
      <c r="J23" s="9" t="s">
        <v>396</v>
      </c>
      <c r="K23" s="9" t="s">
        <v>16</v>
      </c>
      <c r="L23" s="9" t="s">
        <v>17</v>
      </c>
      <c r="M23" s="60"/>
    </row>
    <row r="24" spans="1:13" ht="32.65" customHeight="1">
      <c r="A24" s="12"/>
      <c r="B24" s="9" t="s">
        <v>137</v>
      </c>
      <c r="C24" s="9" t="s">
        <v>16</v>
      </c>
      <c r="D24" s="9" t="s">
        <v>17</v>
      </c>
      <c r="E24" s="59"/>
      <c r="F24" s="9" t="s">
        <v>133</v>
      </c>
      <c r="G24" s="18">
        <v>3872</v>
      </c>
      <c r="H24" s="19">
        <f>G24/G26</f>
        <v>0.11678479867290001</v>
      </c>
      <c r="I24" s="59"/>
      <c r="J24" s="9" t="s">
        <v>398</v>
      </c>
      <c r="K24" s="18">
        <v>19997</v>
      </c>
      <c r="L24" s="19">
        <f>K24/K26</f>
        <v>0.72939159614823457</v>
      </c>
      <c r="M24" s="60"/>
    </row>
    <row r="25" spans="1:13" ht="32.65" customHeight="1">
      <c r="A25" s="12"/>
      <c r="B25" s="9" t="s">
        <v>142</v>
      </c>
      <c r="C25" s="18">
        <v>12997</v>
      </c>
      <c r="D25" s="19">
        <f>C25/C27</f>
        <v>0.37585309427414693</v>
      </c>
      <c r="E25" s="59"/>
      <c r="F25" s="9" t="s">
        <v>135</v>
      </c>
      <c r="G25" s="18">
        <v>9235</v>
      </c>
      <c r="H25" s="19">
        <f>G25/G26</f>
        <v>0.27854019001658875</v>
      </c>
      <c r="I25" s="59"/>
      <c r="J25" s="9" t="s">
        <v>400</v>
      </c>
      <c r="K25" s="18">
        <v>7419</v>
      </c>
      <c r="L25" s="19">
        <f>K25/K26</f>
        <v>0.27060840385176538</v>
      </c>
      <c r="M25" s="60"/>
    </row>
    <row r="26" spans="1:13" ht="20.65" customHeight="1">
      <c r="A26" s="12"/>
      <c r="B26" s="9" t="s">
        <v>148</v>
      </c>
      <c r="C26" s="18">
        <v>21583</v>
      </c>
      <c r="D26" s="19">
        <f>C26/C27</f>
        <v>0.62414690572585307</v>
      </c>
      <c r="E26" s="59"/>
      <c r="F26" s="9" t="s">
        <v>50</v>
      </c>
      <c r="G26" s="18">
        <f>SUM(G22:G25)</f>
        <v>33155</v>
      </c>
      <c r="H26" s="19">
        <f>SUM(H22:H25)</f>
        <v>1</v>
      </c>
      <c r="I26" s="59"/>
      <c r="J26" s="9" t="s">
        <v>50</v>
      </c>
      <c r="K26" s="18">
        <f>SUM(K24:K25)</f>
        <v>27416</v>
      </c>
      <c r="L26" s="19">
        <f>SUM(L24:L25)</f>
        <v>1</v>
      </c>
      <c r="M26" s="60"/>
    </row>
    <row r="27" spans="1:13" ht="20.65" customHeight="1">
      <c r="A27" s="12"/>
      <c r="B27" s="9" t="s">
        <v>50</v>
      </c>
      <c r="C27" s="18">
        <f>SUM(C25:C26)</f>
        <v>34580</v>
      </c>
      <c r="D27" s="19">
        <f>SUM(D25:D26)</f>
        <v>1</v>
      </c>
      <c r="E27" s="60"/>
      <c r="F27" s="63"/>
      <c r="G27" s="63"/>
      <c r="H27" s="63"/>
      <c r="I27" s="61"/>
      <c r="J27" s="63"/>
      <c r="K27" s="63"/>
      <c r="L27" s="63"/>
      <c r="M27" s="61"/>
    </row>
    <row r="28" spans="1:13" ht="32.65" customHeight="1">
      <c r="A28" s="49"/>
      <c r="B28" s="62"/>
      <c r="C28" s="63"/>
      <c r="D28" s="63"/>
      <c r="E28" s="64"/>
      <c r="F28" s="9" t="s">
        <v>136</v>
      </c>
      <c r="G28" s="9" t="s">
        <v>16</v>
      </c>
      <c r="H28" s="9" t="s">
        <v>17</v>
      </c>
      <c r="I28" s="59"/>
      <c r="J28" s="9" t="s">
        <v>403</v>
      </c>
      <c r="K28" s="9" t="s">
        <v>16</v>
      </c>
      <c r="L28" s="9" t="s">
        <v>17</v>
      </c>
      <c r="M28" s="60"/>
    </row>
    <row r="29" spans="1:13" ht="20.65" customHeight="1">
      <c r="A29" s="12"/>
      <c r="B29" s="9" t="s">
        <v>158</v>
      </c>
      <c r="C29" s="9" t="s">
        <v>16</v>
      </c>
      <c r="D29" s="9" t="s">
        <v>17</v>
      </c>
      <c r="E29" s="59"/>
      <c r="F29" s="9" t="s">
        <v>140</v>
      </c>
      <c r="G29" s="18">
        <v>14251</v>
      </c>
      <c r="H29" s="19">
        <f>G29/G32</f>
        <v>0.40113153376305344</v>
      </c>
      <c r="I29" s="59"/>
      <c r="J29" s="9" t="s">
        <v>404</v>
      </c>
      <c r="K29" s="18">
        <v>9499</v>
      </c>
      <c r="L29" s="19">
        <f>K29/K31</f>
        <v>0.36847821870514758</v>
      </c>
      <c r="M29" s="60"/>
    </row>
    <row r="30" spans="1:13" ht="32.65" customHeight="1">
      <c r="A30" s="12"/>
      <c r="B30" s="9" t="s">
        <v>163</v>
      </c>
      <c r="C30" s="18">
        <v>6017</v>
      </c>
      <c r="D30" s="19">
        <f>C30/C33</f>
        <v>0.18885157402466965</v>
      </c>
      <c r="E30" s="59"/>
      <c r="F30" s="9" t="s">
        <v>146</v>
      </c>
      <c r="G30" s="18">
        <v>4371</v>
      </c>
      <c r="H30" s="19">
        <f>G30/G32</f>
        <v>0.12303318602752836</v>
      </c>
      <c r="I30" s="59"/>
      <c r="J30" s="9" t="s">
        <v>406</v>
      </c>
      <c r="K30" s="18">
        <v>16280</v>
      </c>
      <c r="L30" s="19">
        <f>K30/K31</f>
        <v>0.63152178129485237</v>
      </c>
      <c r="M30" s="60"/>
    </row>
    <row r="31" spans="1:13" ht="20.65" customHeight="1">
      <c r="A31" s="12"/>
      <c r="B31" s="9" t="s">
        <v>169</v>
      </c>
      <c r="C31" s="18">
        <v>10063</v>
      </c>
      <c r="D31" s="19">
        <f>C31/C33</f>
        <v>0.31584068296663631</v>
      </c>
      <c r="E31" s="59"/>
      <c r="F31" s="9" t="s">
        <v>153</v>
      </c>
      <c r="G31" s="18">
        <v>16905</v>
      </c>
      <c r="H31" s="19">
        <f>G31/G32</f>
        <v>0.47583528020941818</v>
      </c>
      <c r="I31" s="59"/>
      <c r="J31" s="9" t="s">
        <v>50</v>
      </c>
      <c r="K31" s="18">
        <f>SUM(K29:K30)</f>
        <v>25779</v>
      </c>
      <c r="L31" s="19">
        <f>SUM(L29:L30)</f>
        <v>1</v>
      </c>
      <c r="M31" s="60"/>
    </row>
    <row r="32" spans="1:13" ht="32.65" customHeight="1">
      <c r="A32" s="12"/>
      <c r="B32" s="9" t="s">
        <v>176</v>
      </c>
      <c r="C32" s="18">
        <v>15781</v>
      </c>
      <c r="D32" s="19">
        <f>C32/C33</f>
        <v>0.49530774300869401</v>
      </c>
      <c r="E32" s="59"/>
      <c r="F32" s="9" t="s">
        <v>50</v>
      </c>
      <c r="G32" s="18">
        <f>SUM(G29:G31)</f>
        <v>35527</v>
      </c>
      <c r="H32" s="19">
        <f>SUM(H29:H31)</f>
        <v>1</v>
      </c>
      <c r="I32" s="60"/>
      <c r="J32" s="65"/>
      <c r="K32" s="65"/>
      <c r="L32" s="65"/>
      <c r="M32" s="61"/>
    </row>
    <row r="33" spans="1:13" ht="20.65" customHeight="1">
      <c r="A33" s="12"/>
      <c r="B33" s="9" t="s">
        <v>50</v>
      </c>
      <c r="C33" s="18">
        <f>SUM(C30:C32)</f>
        <v>31861</v>
      </c>
      <c r="D33" s="19">
        <f>SUM(D30:D32)</f>
        <v>1</v>
      </c>
      <c r="E33" s="60"/>
      <c r="F33" s="65"/>
      <c r="G33" s="65"/>
      <c r="H33" s="65"/>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6751</v>
      </c>
      <c r="D36" s="19">
        <f>C36/C38</f>
        <v>0.24596495063212737</v>
      </c>
      <c r="E36" s="60"/>
      <c r="F36" s="61"/>
      <c r="G36" s="61"/>
      <c r="H36" s="61"/>
      <c r="I36" s="61"/>
      <c r="J36" s="61"/>
      <c r="K36" s="61"/>
      <c r="L36" s="61"/>
      <c r="M36" s="61"/>
    </row>
    <row r="37" spans="1:13" ht="20.65" customHeight="1">
      <c r="A37" s="12"/>
      <c r="B37" s="9" t="s">
        <v>199</v>
      </c>
      <c r="C37" s="18">
        <v>20696</v>
      </c>
      <c r="D37" s="19">
        <f>C37/C38</f>
        <v>0.75403504936787258</v>
      </c>
      <c r="E37" s="60"/>
      <c r="F37" s="61"/>
      <c r="G37" s="61"/>
      <c r="H37" s="61"/>
      <c r="I37" s="61"/>
      <c r="J37" s="61"/>
      <c r="K37" s="61"/>
      <c r="L37" s="61"/>
      <c r="M37" s="61"/>
    </row>
    <row r="38" spans="1:13" ht="20.65" customHeight="1">
      <c r="A38" s="12"/>
      <c r="B38" s="9" t="s">
        <v>50</v>
      </c>
      <c r="C38" s="18">
        <f>SUM(C36:C37)</f>
        <v>27447</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12216</v>
      </c>
      <c r="D41" s="19">
        <f>C41/C44</f>
        <v>0.45024325519681557</v>
      </c>
      <c r="E41" s="60"/>
      <c r="F41" s="61"/>
      <c r="G41" s="61"/>
      <c r="H41" s="61"/>
      <c r="I41" s="61"/>
      <c r="J41" s="61"/>
      <c r="K41" s="61"/>
      <c r="L41" s="61"/>
      <c r="M41" s="61"/>
    </row>
    <row r="42" spans="1:13" ht="20.65" customHeight="1">
      <c r="A42" s="12"/>
      <c r="B42" s="9" t="s">
        <v>220</v>
      </c>
      <c r="C42" s="18">
        <v>5945</v>
      </c>
      <c r="D42" s="19">
        <f>C42/C44</f>
        <v>0.21911396137402328</v>
      </c>
      <c r="E42" s="60"/>
      <c r="F42" s="61"/>
      <c r="G42" s="61"/>
      <c r="H42" s="61"/>
      <c r="I42" s="61"/>
      <c r="J42" s="61"/>
      <c r="K42" s="61"/>
      <c r="L42" s="61"/>
      <c r="M42" s="61"/>
    </row>
    <row r="43" spans="1:13" ht="32.65" customHeight="1">
      <c r="A43" s="12"/>
      <c r="B43" s="9" t="s">
        <v>224</v>
      </c>
      <c r="C43" s="18">
        <v>8971</v>
      </c>
      <c r="D43" s="19">
        <f>C43/C44</f>
        <v>0.33064278342916115</v>
      </c>
      <c r="E43" s="60"/>
      <c r="F43" s="61"/>
      <c r="G43" s="61"/>
      <c r="H43" s="61"/>
      <c r="I43" s="61"/>
      <c r="J43" s="61"/>
      <c r="K43" s="61"/>
      <c r="L43" s="61"/>
      <c r="M43" s="61"/>
    </row>
    <row r="44" spans="1:13" ht="20.65" customHeight="1">
      <c r="A44" s="12"/>
      <c r="B44" s="9" t="s">
        <v>50</v>
      </c>
      <c r="C44" s="18">
        <f>SUM(C41:C43)</f>
        <v>27132</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15105</v>
      </c>
      <c r="D47" s="19">
        <f>C47/C49</f>
        <v>0.57038743297334038</v>
      </c>
      <c r="E47" s="60"/>
      <c r="F47" s="61"/>
      <c r="G47" s="61"/>
      <c r="H47" s="61"/>
      <c r="I47" s="61"/>
      <c r="J47" s="61"/>
      <c r="K47" s="61"/>
      <c r="L47" s="61"/>
      <c r="M47" s="61"/>
    </row>
    <row r="48" spans="1:13" ht="32.65" customHeight="1">
      <c r="A48" s="12"/>
      <c r="B48" s="9" t="s">
        <v>241</v>
      </c>
      <c r="C48" s="18">
        <v>11377</v>
      </c>
      <c r="D48" s="19">
        <f>C48/C49</f>
        <v>0.42961256702665962</v>
      </c>
      <c r="E48" s="60"/>
      <c r="F48" s="61"/>
      <c r="G48" s="61"/>
      <c r="H48" s="61"/>
      <c r="I48" s="61"/>
      <c r="J48" s="61"/>
      <c r="K48" s="61"/>
      <c r="L48" s="61"/>
      <c r="M48" s="61"/>
    </row>
    <row r="49" spans="1:13" ht="20.65" customHeight="1">
      <c r="A49" s="12"/>
      <c r="B49" s="9" t="s">
        <v>50</v>
      </c>
      <c r="C49" s="18">
        <f>SUM(C47:C48)</f>
        <v>26482</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16746</v>
      </c>
      <c r="D52" s="19">
        <f>C52/C54</f>
        <v>0.66494599745870397</v>
      </c>
      <c r="E52" s="60"/>
      <c r="F52" s="61"/>
      <c r="G52" s="61"/>
      <c r="H52" s="61"/>
      <c r="I52" s="61"/>
      <c r="J52" s="61"/>
      <c r="K52" s="61"/>
      <c r="L52" s="61"/>
      <c r="M52" s="61"/>
    </row>
    <row r="53" spans="1:13" ht="20.65" customHeight="1">
      <c r="A53" s="12"/>
      <c r="B53" s="9" t="s">
        <v>259</v>
      </c>
      <c r="C53" s="18">
        <v>8438</v>
      </c>
      <c r="D53" s="19">
        <f>C53/C54</f>
        <v>0.33505400254129608</v>
      </c>
      <c r="E53" s="60"/>
      <c r="F53" s="61"/>
      <c r="G53" s="61"/>
      <c r="H53" s="61"/>
      <c r="I53" s="61"/>
      <c r="J53" s="61"/>
      <c r="K53" s="61"/>
      <c r="L53" s="61"/>
      <c r="M53" s="61"/>
    </row>
    <row r="54" spans="1:13" ht="20.65" customHeight="1">
      <c r="A54" s="12"/>
      <c r="B54" s="9" t="s">
        <v>50</v>
      </c>
      <c r="C54" s="18">
        <f>SUM(C52:C53)</f>
        <v>25184</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11501</v>
      </c>
      <c r="D57" s="19">
        <f>C57/C60</f>
        <v>0.45334857503252002</v>
      </c>
      <c r="E57" s="60"/>
      <c r="F57" s="61"/>
      <c r="G57" s="61"/>
      <c r="H57" s="61"/>
      <c r="I57" s="61"/>
      <c r="J57" s="61"/>
      <c r="K57" s="61"/>
      <c r="L57" s="61"/>
      <c r="M57" s="61"/>
    </row>
    <row r="58" spans="1:13" ht="20.65" customHeight="1">
      <c r="A58" s="12"/>
      <c r="B58" s="9" t="s">
        <v>274</v>
      </c>
      <c r="C58" s="18">
        <v>8038</v>
      </c>
      <c r="D58" s="19">
        <f>C58/C60</f>
        <v>0.31684339154085694</v>
      </c>
      <c r="E58" s="60"/>
      <c r="F58" s="61"/>
      <c r="G58" s="61"/>
      <c r="H58" s="61"/>
      <c r="I58" s="61"/>
      <c r="J58" s="61"/>
      <c r="K58" s="61"/>
      <c r="L58" s="61"/>
      <c r="M58" s="61"/>
    </row>
    <row r="59" spans="1:13" ht="20.65" customHeight="1">
      <c r="A59" s="12"/>
      <c r="B59" s="9" t="s">
        <v>278</v>
      </c>
      <c r="C59" s="18">
        <v>5830</v>
      </c>
      <c r="D59" s="19">
        <f>C59/C60</f>
        <v>0.22980803342662304</v>
      </c>
      <c r="E59" s="60"/>
      <c r="F59" s="61"/>
      <c r="G59" s="61"/>
      <c r="H59" s="61"/>
      <c r="I59" s="61"/>
      <c r="J59" s="61"/>
      <c r="K59" s="61"/>
      <c r="L59" s="61"/>
      <c r="M59" s="61"/>
    </row>
    <row r="60" spans="1:13" ht="20.65" customHeight="1">
      <c r="A60" s="12"/>
      <c r="B60" s="9" t="s">
        <v>50</v>
      </c>
      <c r="C60" s="18">
        <f>SUM(C57:C59)</f>
        <v>25369</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11173</v>
      </c>
      <c r="D63" s="19">
        <f>C63/C65</f>
        <v>0.43249206472091045</v>
      </c>
      <c r="E63" s="60"/>
      <c r="F63" s="61"/>
      <c r="G63" s="61"/>
      <c r="H63" s="61"/>
      <c r="I63" s="61"/>
      <c r="J63" s="61"/>
      <c r="K63" s="61"/>
      <c r="L63" s="61"/>
      <c r="M63" s="61"/>
    </row>
    <row r="64" spans="1:13" ht="20.65" customHeight="1">
      <c r="A64" s="12"/>
      <c r="B64" s="9" t="s">
        <v>295</v>
      </c>
      <c r="C64" s="18">
        <v>14661</v>
      </c>
      <c r="D64" s="19">
        <f>C64/C65</f>
        <v>0.5675079352790896</v>
      </c>
      <c r="E64" s="60"/>
      <c r="F64" s="61"/>
      <c r="G64" s="61"/>
      <c r="H64" s="61"/>
      <c r="I64" s="61"/>
      <c r="J64" s="61"/>
      <c r="K64" s="61"/>
      <c r="L64" s="61"/>
      <c r="M64" s="61"/>
    </row>
    <row r="65" spans="1:13" ht="20.65" customHeight="1">
      <c r="A65" s="12"/>
      <c r="B65" s="9" t="s">
        <v>50</v>
      </c>
      <c r="C65" s="18">
        <f>SUM(C63:C64)</f>
        <v>25834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9342</v>
      </c>
      <c r="D68" s="19">
        <f>C68/C70</f>
        <v>0.32081043956043959</v>
      </c>
      <c r="E68" s="60"/>
      <c r="F68" s="61"/>
      <c r="G68" s="61"/>
      <c r="H68" s="61"/>
      <c r="I68" s="61"/>
      <c r="J68" s="61"/>
      <c r="K68" s="61"/>
      <c r="L68" s="61"/>
      <c r="M68" s="61"/>
    </row>
    <row r="69" spans="1:13" ht="20.65" customHeight="1">
      <c r="A69" s="12"/>
      <c r="B69" s="9" t="s">
        <v>309</v>
      </c>
      <c r="C69" s="18">
        <v>19778</v>
      </c>
      <c r="D69" s="19">
        <f>C69/C70</f>
        <v>0.67918956043956047</v>
      </c>
      <c r="E69" s="60"/>
      <c r="F69" s="61"/>
      <c r="G69" s="61"/>
      <c r="H69" s="61"/>
      <c r="I69" s="61"/>
      <c r="J69" s="61"/>
      <c r="K69" s="61"/>
      <c r="L69" s="61"/>
      <c r="M69" s="61"/>
    </row>
    <row r="70" spans="1:13" ht="20.65" customHeight="1">
      <c r="A70" s="12"/>
      <c r="B70" s="9" t="s">
        <v>50</v>
      </c>
      <c r="C70" s="18">
        <f>SUM(C68:C69)</f>
        <v>29120</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4825</v>
      </c>
      <c r="D73" s="19">
        <f>C73/C76</f>
        <v>0.16422177597767265</v>
      </c>
      <c r="E73" s="60"/>
      <c r="F73" s="61"/>
      <c r="G73" s="61"/>
      <c r="H73" s="61"/>
      <c r="I73" s="61"/>
      <c r="J73" s="61"/>
      <c r="K73" s="61"/>
      <c r="L73" s="61"/>
      <c r="M73" s="61"/>
    </row>
    <row r="74" spans="1:13" ht="20.65" customHeight="1">
      <c r="A74" s="12"/>
      <c r="B74" s="9" t="s">
        <v>321</v>
      </c>
      <c r="C74" s="18">
        <v>4610</v>
      </c>
      <c r="D74" s="19">
        <f>C74/C76</f>
        <v>0.15690412171131002</v>
      </c>
      <c r="E74" s="60"/>
      <c r="F74" s="61"/>
      <c r="G74" s="61"/>
      <c r="H74" s="61"/>
      <c r="I74" s="61"/>
      <c r="J74" s="61"/>
      <c r="K74" s="61"/>
      <c r="L74" s="61"/>
      <c r="M74" s="61"/>
    </row>
    <row r="75" spans="1:13" ht="20.65" customHeight="1">
      <c r="A75" s="12"/>
      <c r="B75" s="9" t="s">
        <v>323</v>
      </c>
      <c r="C75" s="18">
        <v>19946</v>
      </c>
      <c r="D75" s="19">
        <f>C75/C76</f>
        <v>0.6788741023110173</v>
      </c>
      <c r="E75" s="60"/>
      <c r="F75" s="61"/>
      <c r="G75" s="61"/>
      <c r="H75" s="61"/>
      <c r="I75" s="61"/>
      <c r="J75" s="61"/>
      <c r="K75" s="61"/>
      <c r="L75" s="61"/>
      <c r="M75" s="61"/>
    </row>
    <row r="76" spans="1:13" ht="20.65" customHeight="1">
      <c r="A76" s="12"/>
      <c r="B76" s="9" t="s">
        <v>50</v>
      </c>
      <c r="C76" s="18">
        <f>SUM(C73:C75)</f>
        <v>29381</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7919</v>
      </c>
      <c r="D79" s="19">
        <f>C79/C82</f>
        <v>0.24686701165908098</v>
      </c>
      <c r="E79" s="60"/>
      <c r="F79" s="61"/>
      <c r="G79" s="61"/>
      <c r="H79" s="61"/>
      <c r="I79" s="61"/>
      <c r="J79" s="61"/>
      <c r="K79" s="61"/>
      <c r="L79" s="61"/>
      <c r="M79" s="61"/>
    </row>
    <row r="80" spans="1:13" ht="20.65" customHeight="1">
      <c r="A80" s="12"/>
      <c r="B80" s="9" t="s">
        <v>332</v>
      </c>
      <c r="C80" s="18">
        <v>3355</v>
      </c>
      <c r="D80" s="19">
        <f>C80/C82</f>
        <v>0.10458881476401272</v>
      </c>
      <c r="E80" s="60"/>
      <c r="F80" s="61"/>
      <c r="G80" s="61"/>
      <c r="H80" s="61"/>
      <c r="I80" s="61"/>
      <c r="J80" s="61"/>
      <c r="K80" s="61"/>
      <c r="L80" s="61"/>
      <c r="M80" s="61"/>
    </row>
    <row r="81" spans="1:13" ht="20.65" customHeight="1">
      <c r="A81" s="12"/>
      <c r="B81" s="9" t="s">
        <v>333</v>
      </c>
      <c r="C81" s="18">
        <v>20804</v>
      </c>
      <c r="D81" s="19">
        <f>C81/C82</f>
        <v>0.6485441735769063</v>
      </c>
      <c r="E81" s="60"/>
      <c r="F81" s="61"/>
      <c r="G81" s="61"/>
      <c r="H81" s="61"/>
      <c r="I81" s="61"/>
      <c r="J81" s="61"/>
      <c r="K81" s="61"/>
      <c r="L81" s="61"/>
      <c r="M81" s="61"/>
    </row>
    <row r="82" spans="1:13" ht="20.65" customHeight="1">
      <c r="A82" s="12"/>
      <c r="B82" s="9" t="s">
        <v>50</v>
      </c>
      <c r="C82" s="18">
        <f>SUM(C79:C81)</f>
        <v>32078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5139</v>
      </c>
      <c r="D85" s="19">
        <f>C85/C89</f>
        <v>0.18959601549529606</v>
      </c>
      <c r="E85" s="60"/>
      <c r="F85" s="61"/>
      <c r="G85" s="61"/>
      <c r="H85" s="61"/>
      <c r="I85" s="61"/>
      <c r="J85" s="61"/>
      <c r="K85" s="61"/>
      <c r="L85" s="61"/>
      <c r="M85" s="61"/>
    </row>
    <row r="86" spans="1:13" ht="20.65" customHeight="1">
      <c r="A86" s="12"/>
      <c r="B86" s="9" t="s">
        <v>342</v>
      </c>
      <c r="C86" s="18">
        <v>5795</v>
      </c>
      <c r="D86" s="19">
        <f>C86/C89</f>
        <v>0.2137981922154584</v>
      </c>
      <c r="E86" s="60"/>
      <c r="F86" s="61"/>
      <c r="G86" s="61"/>
      <c r="H86" s="61"/>
      <c r="I86" s="61"/>
      <c r="J86" s="61"/>
      <c r="K86" s="61"/>
      <c r="L86" s="61"/>
      <c r="M86" s="61"/>
    </row>
    <row r="87" spans="1:13" ht="20.65" customHeight="1">
      <c r="A87" s="12"/>
      <c r="B87" s="9" t="s">
        <v>344</v>
      </c>
      <c r="C87" s="18">
        <v>5725</v>
      </c>
      <c r="D87" s="19">
        <f>C87/C89</f>
        <v>0.21121564287031913</v>
      </c>
      <c r="E87" s="60"/>
      <c r="F87" s="61"/>
      <c r="G87" s="61"/>
      <c r="H87" s="61"/>
      <c r="I87" s="61"/>
      <c r="J87" s="61"/>
      <c r="K87" s="61"/>
      <c r="L87" s="61"/>
      <c r="M87" s="61"/>
    </row>
    <row r="88" spans="1:13" ht="20.65" customHeight="1">
      <c r="A88" s="12"/>
      <c r="B88" s="9" t="s">
        <v>346</v>
      </c>
      <c r="C88" s="18">
        <v>10446</v>
      </c>
      <c r="D88" s="19">
        <f>C88/C89</f>
        <v>0.38539014941892641</v>
      </c>
      <c r="E88" s="60"/>
      <c r="F88" s="61"/>
      <c r="G88" s="61"/>
      <c r="H88" s="61"/>
      <c r="I88" s="61"/>
      <c r="J88" s="61"/>
      <c r="K88" s="61"/>
      <c r="L88" s="61"/>
      <c r="M88" s="61"/>
    </row>
    <row r="89" spans="1:13" ht="20.65" customHeight="1">
      <c r="A89" s="12"/>
      <c r="B89" s="9" t="s">
        <v>50</v>
      </c>
      <c r="C89" s="18">
        <f>SUM(C85:C88)</f>
        <v>27105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17241</v>
      </c>
      <c r="D92" s="19">
        <f>C92/C94</f>
        <v>0.57617885907161714</v>
      </c>
      <c r="E92" s="60"/>
      <c r="F92" s="61"/>
      <c r="G92" s="61"/>
      <c r="H92" s="61"/>
      <c r="I92" s="61"/>
      <c r="J92" s="61"/>
      <c r="K92" s="61"/>
      <c r="L92" s="61"/>
      <c r="M92" s="61"/>
    </row>
    <row r="93" spans="1:13" ht="20.65" customHeight="1">
      <c r="A93" s="12"/>
      <c r="B93" s="9" t="s">
        <v>355</v>
      </c>
      <c r="C93" s="18">
        <v>12682</v>
      </c>
      <c r="D93" s="19">
        <f>C93/C94</f>
        <v>0.42382114092838286</v>
      </c>
      <c r="E93" s="60"/>
      <c r="F93" s="61"/>
      <c r="G93" s="61"/>
      <c r="H93" s="61"/>
      <c r="I93" s="61"/>
      <c r="J93" s="61"/>
      <c r="K93" s="61"/>
      <c r="L93" s="61"/>
      <c r="M93" s="61"/>
    </row>
    <row r="94" spans="1:13" ht="20.65" customHeight="1">
      <c r="A94" s="12"/>
      <c r="B94" s="9" t="s">
        <v>50</v>
      </c>
      <c r="C94" s="18">
        <f>SUM(C92:C93)</f>
        <v>29923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18283</v>
      </c>
      <c r="D97" s="19">
        <f>C97/C99</f>
        <v>0.68179445107398573</v>
      </c>
      <c r="E97" s="60"/>
      <c r="F97" s="61"/>
      <c r="G97" s="61"/>
      <c r="H97" s="61"/>
      <c r="I97" s="61"/>
      <c r="J97" s="61"/>
      <c r="K97" s="61"/>
      <c r="L97" s="61"/>
      <c r="M97" s="61"/>
    </row>
    <row r="98" spans="1:13" ht="20.65" customHeight="1">
      <c r="A98" s="12"/>
      <c r="B98" s="9" t="s">
        <v>364</v>
      </c>
      <c r="C98" s="18">
        <v>8533</v>
      </c>
      <c r="D98" s="19">
        <f>C98/C99</f>
        <v>0.31820554892601433</v>
      </c>
      <c r="E98" s="60"/>
      <c r="F98" s="61"/>
      <c r="G98" s="61"/>
      <c r="H98" s="61"/>
      <c r="I98" s="61"/>
      <c r="J98" s="61"/>
      <c r="K98" s="61"/>
      <c r="L98" s="61"/>
      <c r="M98" s="61"/>
    </row>
    <row r="99" spans="1:13" ht="20.65" customHeight="1">
      <c r="A99" s="12"/>
      <c r="B99" s="9" t="s">
        <v>50</v>
      </c>
      <c r="C99" s="18">
        <f>SUM(C97:C98)</f>
        <v>26816</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2"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383</v>
      </c>
      <c r="G3" s="9" t="s">
        <v>16</v>
      </c>
      <c r="H3" s="9" t="s">
        <v>17</v>
      </c>
      <c r="I3" s="57"/>
    </row>
    <row r="4" spans="1:9" ht="20.65" customHeight="1">
      <c r="A4" s="12"/>
      <c r="B4" s="9" t="s">
        <v>27</v>
      </c>
      <c r="C4" s="18">
        <v>71</v>
      </c>
      <c r="D4" s="19">
        <f>C4/C9</f>
        <v>4.5338441890166031E-2</v>
      </c>
      <c r="E4" s="59"/>
      <c r="F4" s="9" t="s">
        <v>385</v>
      </c>
      <c r="G4" s="18">
        <v>201</v>
      </c>
      <c r="H4" s="19">
        <f>G4/G6</f>
        <v>0.28429985855728429</v>
      </c>
      <c r="I4" s="60"/>
    </row>
    <row r="5" spans="1:9" ht="20.65" customHeight="1">
      <c r="A5" s="12"/>
      <c r="B5" s="9" t="s">
        <v>37</v>
      </c>
      <c r="C5" s="18">
        <v>160</v>
      </c>
      <c r="D5" s="19">
        <f>C5/C9</f>
        <v>0.10217113665389528</v>
      </c>
      <c r="E5" s="59"/>
      <c r="F5" s="9" t="s">
        <v>387</v>
      </c>
      <c r="G5" s="18">
        <v>506</v>
      </c>
      <c r="H5" s="19">
        <f>G5/G6</f>
        <v>0.71570014144271565</v>
      </c>
      <c r="I5" s="60"/>
    </row>
    <row r="6" spans="1:9" ht="20.65" customHeight="1">
      <c r="A6" s="12"/>
      <c r="B6" s="9" t="s">
        <v>47</v>
      </c>
      <c r="C6" s="18">
        <v>100</v>
      </c>
      <c r="D6" s="19">
        <f>C6/C9</f>
        <v>6.3856960408684549E-2</v>
      </c>
      <c r="E6" s="59"/>
      <c r="F6" s="9" t="s">
        <v>50</v>
      </c>
      <c r="G6" s="18">
        <f>SUM(G4:G5)</f>
        <v>707</v>
      </c>
      <c r="H6" s="19">
        <f>SUM(H4:H5)</f>
        <v>1</v>
      </c>
      <c r="I6" s="60"/>
    </row>
    <row r="7" spans="1:9" ht="20.65" customHeight="1">
      <c r="A7" s="12"/>
      <c r="B7" s="9" t="s">
        <v>52</v>
      </c>
      <c r="C7" s="18">
        <v>1228</v>
      </c>
      <c r="D7" s="19">
        <f>C7/C9</f>
        <v>0.78416347381864626</v>
      </c>
      <c r="E7" s="60"/>
      <c r="F7" s="63"/>
      <c r="G7" s="63"/>
      <c r="H7" s="63"/>
      <c r="I7" s="61"/>
    </row>
    <row r="8" spans="1:9" ht="20.65" customHeight="1">
      <c r="A8" s="12"/>
      <c r="B8" s="9" t="s">
        <v>55</v>
      </c>
      <c r="C8" s="18">
        <v>7</v>
      </c>
      <c r="D8" s="19">
        <f>C8/C9</f>
        <v>4.4699872286079181E-3</v>
      </c>
      <c r="E8" s="59"/>
      <c r="F8" s="9" t="s">
        <v>161</v>
      </c>
      <c r="G8" s="9" t="s">
        <v>16</v>
      </c>
      <c r="H8" s="9" t="s">
        <v>17</v>
      </c>
      <c r="I8" s="60"/>
    </row>
    <row r="9" spans="1:9" ht="20.65" customHeight="1">
      <c r="A9" s="12"/>
      <c r="B9" s="9" t="s">
        <v>50</v>
      </c>
      <c r="C9" s="18">
        <f>SUM(C4:C8)</f>
        <v>1566</v>
      </c>
      <c r="D9" s="19">
        <f>SUM(D4:D8)</f>
        <v>1</v>
      </c>
      <c r="E9" s="59"/>
      <c r="F9" s="9" t="s">
        <v>167</v>
      </c>
      <c r="G9" s="18">
        <v>982</v>
      </c>
      <c r="H9" s="19">
        <f>G9/G11</f>
        <v>0.68289290681502091</v>
      </c>
      <c r="I9" s="60"/>
    </row>
    <row r="10" spans="1:9" ht="20.65" customHeight="1">
      <c r="A10" s="49"/>
      <c r="B10" s="62"/>
      <c r="C10" s="63"/>
      <c r="D10" s="63"/>
      <c r="E10" s="64"/>
      <c r="F10" s="9" t="s">
        <v>174</v>
      </c>
      <c r="G10" s="18">
        <v>456</v>
      </c>
      <c r="H10" s="19">
        <f>G10/G11</f>
        <v>0.31710709318497915</v>
      </c>
      <c r="I10" s="60"/>
    </row>
    <row r="11" spans="1:9" ht="20.65" customHeight="1">
      <c r="A11" s="12"/>
      <c r="B11" s="9" t="s">
        <v>75</v>
      </c>
      <c r="C11" s="9" t="s">
        <v>16</v>
      </c>
      <c r="D11" s="9" t="s">
        <v>17</v>
      </c>
      <c r="E11" s="59"/>
      <c r="F11" s="9" t="s">
        <v>50</v>
      </c>
      <c r="G11" s="18">
        <f>SUM(G9:G10)</f>
        <v>1438</v>
      </c>
      <c r="H11" s="19">
        <f>SUM(H9:H10)</f>
        <v>1</v>
      </c>
      <c r="I11" s="60"/>
    </row>
    <row r="12" spans="1:9" ht="20.65" customHeight="1">
      <c r="A12" s="12"/>
      <c r="B12" s="9" t="s">
        <v>81</v>
      </c>
      <c r="C12" s="18">
        <v>238</v>
      </c>
      <c r="D12" s="19">
        <f>C12/C15</f>
        <v>0.16048550236008091</v>
      </c>
      <c r="E12" s="60"/>
      <c r="F12" s="65"/>
      <c r="G12" s="65"/>
      <c r="H12" s="65"/>
      <c r="I12" s="61"/>
    </row>
    <row r="13" spans="1:9" ht="32.65" customHeight="1">
      <c r="A13" s="12"/>
      <c r="B13" s="9" t="s">
        <v>85</v>
      </c>
      <c r="C13" s="18">
        <v>1008</v>
      </c>
      <c r="D13" s="19">
        <f>C13/C15</f>
        <v>0.67970330411328383</v>
      </c>
      <c r="E13" s="60"/>
      <c r="F13" s="61"/>
      <c r="G13" s="61"/>
      <c r="H13" s="61"/>
      <c r="I13" s="61"/>
    </row>
    <row r="14" spans="1:9" ht="20.65" customHeight="1">
      <c r="A14" s="12"/>
      <c r="B14" s="9" t="s">
        <v>90</v>
      </c>
      <c r="C14" s="18">
        <v>237</v>
      </c>
      <c r="D14" s="19">
        <f>C14/C15</f>
        <v>0.1598111935266352</v>
      </c>
      <c r="E14" s="60"/>
      <c r="F14" s="61"/>
      <c r="G14" s="61"/>
      <c r="H14" s="61"/>
      <c r="I14" s="61"/>
    </row>
    <row r="15" spans="1:9" ht="20.65" customHeight="1">
      <c r="A15" s="12"/>
      <c r="B15" s="9" t="s">
        <v>50</v>
      </c>
      <c r="C15" s="18">
        <f>SUM(C12:C14)</f>
        <v>1483</v>
      </c>
      <c r="D15" s="19">
        <f>SUM(D12:D14)</f>
        <v>0.99999999999999989</v>
      </c>
      <c r="E15" s="60"/>
      <c r="F15" s="61"/>
      <c r="G15" s="61"/>
      <c r="H15" s="61"/>
      <c r="I15" s="61"/>
    </row>
    <row r="16" spans="1:9" ht="20.65" customHeight="1">
      <c r="A16" s="49"/>
      <c r="B16" s="62"/>
      <c r="C16" s="63"/>
      <c r="D16" s="63"/>
      <c r="E16" s="61"/>
      <c r="F16" s="61"/>
      <c r="G16" s="61"/>
      <c r="H16" s="61"/>
      <c r="I16" s="61"/>
    </row>
    <row r="17" spans="1:9" ht="20.65" customHeight="1">
      <c r="A17" s="12"/>
      <c r="B17" s="9" t="s">
        <v>108</v>
      </c>
      <c r="C17" s="9" t="s">
        <v>16</v>
      </c>
      <c r="D17" s="9" t="s">
        <v>17</v>
      </c>
      <c r="E17" s="60"/>
      <c r="F17" s="61"/>
      <c r="G17" s="61"/>
      <c r="H17" s="61"/>
      <c r="I17" s="61"/>
    </row>
    <row r="18" spans="1:9" ht="20.65" customHeight="1">
      <c r="A18" s="12"/>
      <c r="B18" s="9" t="s">
        <v>111</v>
      </c>
      <c r="C18" s="18">
        <v>384</v>
      </c>
      <c r="D18" s="19">
        <f>C18/C22</f>
        <v>0.26175869120654399</v>
      </c>
      <c r="E18" s="60"/>
      <c r="F18" s="61"/>
      <c r="G18" s="61"/>
      <c r="H18" s="61"/>
      <c r="I18" s="61"/>
    </row>
    <row r="19" spans="1:9" ht="20.65" customHeight="1">
      <c r="A19" s="12"/>
      <c r="B19" s="9" t="s">
        <v>114</v>
      </c>
      <c r="C19" s="18">
        <v>535</v>
      </c>
      <c r="D19" s="19">
        <f>C19/C22</f>
        <v>0.36468984321745057</v>
      </c>
      <c r="E19" s="60"/>
      <c r="F19" s="61"/>
      <c r="G19" s="61"/>
      <c r="H19" s="61"/>
      <c r="I19" s="61"/>
    </row>
    <row r="20" spans="1:9" ht="20.65" customHeight="1">
      <c r="A20" s="12"/>
      <c r="B20" s="9" t="s">
        <v>120</v>
      </c>
      <c r="C20" s="18">
        <v>344</v>
      </c>
      <c r="D20" s="19">
        <f>C20/C22</f>
        <v>0.23449216087252897</v>
      </c>
      <c r="E20" s="60"/>
      <c r="F20" s="61"/>
      <c r="G20" s="61"/>
      <c r="H20" s="61"/>
      <c r="I20" s="61"/>
    </row>
    <row r="21" spans="1:9" ht="20.65" customHeight="1">
      <c r="A21" s="12"/>
      <c r="B21" s="9" t="s">
        <v>127</v>
      </c>
      <c r="C21" s="18">
        <v>204</v>
      </c>
      <c r="D21" s="19">
        <f>C21/C22</f>
        <v>0.13905930470347649</v>
      </c>
      <c r="E21" s="60"/>
      <c r="F21" s="61"/>
      <c r="G21" s="61"/>
      <c r="H21" s="61"/>
      <c r="I21" s="61"/>
    </row>
    <row r="22" spans="1:9" ht="20.65" customHeight="1">
      <c r="A22" s="12"/>
      <c r="B22" s="9" t="s">
        <v>50</v>
      </c>
      <c r="C22" s="18">
        <f>SUM(C18:C21)</f>
        <v>1467</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480</v>
      </c>
      <c r="D25" s="19">
        <f>C25/C27</f>
        <v>0.34090909090909088</v>
      </c>
      <c r="E25" s="60"/>
      <c r="F25" s="61"/>
      <c r="G25" s="61"/>
      <c r="H25" s="61"/>
      <c r="I25" s="61"/>
    </row>
    <row r="26" spans="1:9" ht="20.65" customHeight="1">
      <c r="A26" s="12"/>
      <c r="B26" s="9" t="s">
        <v>148</v>
      </c>
      <c r="C26" s="18">
        <v>928</v>
      </c>
      <c r="D26" s="19">
        <f>C26/C27</f>
        <v>0.65909090909090906</v>
      </c>
      <c r="E26" s="60"/>
      <c r="F26" s="61"/>
      <c r="G26" s="61"/>
      <c r="H26" s="61"/>
      <c r="I26" s="61"/>
    </row>
    <row r="27" spans="1:9" ht="20.65" customHeight="1">
      <c r="A27" s="12"/>
      <c r="B27" s="9" t="s">
        <v>50</v>
      </c>
      <c r="C27" s="18">
        <f>SUM(C25:C26)</f>
        <v>1408</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258</v>
      </c>
      <c r="D30" s="19">
        <f>C30/C33</f>
        <v>0.20267085624509035</v>
      </c>
      <c r="E30" s="60"/>
      <c r="F30" s="61"/>
      <c r="G30" s="61"/>
      <c r="H30" s="61"/>
      <c r="I30" s="61"/>
    </row>
    <row r="31" spans="1:9" ht="20.65" customHeight="1">
      <c r="A31" s="12"/>
      <c r="B31" s="9" t="s">
        <v>169</v>
      </c>
      <c r="C31" s="18">
        <v>499</v>
      </c>
      <c r="D31" s="19">
        <f>C31/C33</f>
        <v>0.39198743126472901</v>
      </c>
      <c r="E31" s="60"/>
      <c r="F31" s="61"/>
      <c r="G31" s="61"/>
      <c r="H31" s="61"/>
      <c r="I31" s="61"/>
    </row>
    <row r="32" spans="1:9" ht="32.65" customHeight="1">
      <c r="A32" s="12"/>
      <c r="B32" s="9" t="s">
        <v>176</v>
      </c>
      <c r="C32" s="18">
        <v>516</v>
      </c>
      <c r="D32" s="19">
        <f>C32/C33</f>
        <v>0.40534171249018069</v>
      </c>
      <c r="E32" s="60"/>
      <c r="F32" s="61"/>
      <c r="G32" s="61"/>
      <c r="H32" s="61"/>
      <c r="I32" s="61"/>
    </row>
    <row r="33" spans="1:9" ht="20.65" customHeight="1">
      <c r="A33" s="12"/>
      <c r="B33" s="9" t="s">
        <v>50</v>
      </c>
      <c r="C33" s="18">
        <f>SUM(C30:C32)</f>
        <v>1273</v>
      </c>
      <c r="D33" s="19">
        <f>SUM(D30:D32)</f>
        <v>1</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291</v>
      </c>
      <c r="D36" s="19">
        <f>C36/C38</f>
        <v>0.25370531822144726</v>
      </c>
      <c r="E36" s="60"/>
      <c r="F36" s="61"/>
      <c r="G36" s="61"/>
      <c r="H36" s="61"/>
      <c r="I36" s="61"/>
    </row>
    <row r="37" spans="1:9" ht="20.65" customHeight="1">
      <c r="A37" s="12"/>
      <c r="B37" s="9" t="s">
        <v>199</v>
      </c>
      <c r="C37" s="18">
        <v>856</v>
      </c>
      <c r="D37" s="19">
        <f>C37/C38</f>
        <v>0.74629468177855274</v>
      </c>
      <c r="E37" s="60"/>
      <c r="F37" s="61"/>
      <c r="G37" s="61"/>
      <c r="H37" s="61"/>
      <c r="I37" s="61"/>
    </row>
    <row r="38" spans="1:9" ht="20.65" customHeight="1">
      <c r="A38" s="12"/>
      <c r="B38" s="9" t="s">
        <v>50</v>
      </c>
      <c r="C38" s="18">
        <f>SUM(C36:C37)</f>
        <v>1147</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494</v>
      </c>
      <c r="D41" s="19">
        <f>C41/C44</f>
        <v>0.44746376811594202</v>
      </c>
      <c r="E41" s="60"/>
      <c r="F41" s="61"/>
      <c r="G41" s="61"/>
      <c r="H41" s="61"/>
      <c r="I41" s="61"/>
    </row>
    <row r="42" spans="1:9" ht="20.65" customHeight="1">
      <c r="A42" s="12"/>
      <c r="B42" s="9" t="s">
        <v>220</v>
      </c>
      <c r="C42" s="18">
        <v>228</v>
      </c>
      <c r="D42" s="19">
        <f>C42/C44</f>
        <v>0.20652173913043478</v>
      </c>
      <c r="E42" s="60"/>
      <c r="F42" s="61"/>
      <c r="G42" s="61"/>
      <c r="H42" s="61"/>
      <c r="I42" s="61"/>
    </row>
    <row r="43" spans="1:9" ht="32.65" customHeight="1">
      <c r="A43" s="12"/>
      <c r="B43" s="9" t="s">
        <v>224</v>
      </c>
      <c r="C43" s="18">
        <v>382</v>
      </c>
      <c r="D43" s="19">
        <f>C43/C44</f>
        <v>0.34601449275362317</v>
      </c>
      <c r="E43" s="60"/>
      <c r="F43" s="61"/>
      <c r="G43" s="61"/>
      <c r="H43" s="61"/>
      <c r="I43" s="61"/>
    </row>
    <row r="44" spans="1:9" ht="20.65" customHeight="1">
      <c r="A44" s="12"/>
      <c r="B44" s="9" t="s">
        <v>50</v>
      </c>
      <c r="C44" s="18">
        <f>SUM(C41:C43)</f>
        <v>1104</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613</v>
      </c>
      <c r="D47" s="19">
        <f>C47/C49</f>
        <v>0.55374887082204161</v>
      </c>
      <c r="E47" s="60"/>
      <c r="F47" s="61"/>
      <c r="G47" s="61"/>
      <c r="H47" s="61"/>
      <c r="I47" s="61"/>
    </row>
    <row r="48" spans="1:9" ht="32.65" customHeight="1">
      <c r="A48" s="12"/>
      <c r="B48" s="9" t="s">
        <v>241</v>
      </c>
      <c r="C48" s="18">
        <v>494</v>
      </c>
      <c r="D48" s="19">
        <f>C48/C49</f>
        <v>0.44625112917795845</v>
      </c>
      <c r="E48" s="60"/>
      <c r="F48" s="61"/>
      <c r="G48" s="61"/>
      <c r="H48" s="61"/>
      <c r="I48" s="61"/>
    </row>
    <row r="49" spans="1:9" ht="20.65" customHeight="1">
      <c r="A49" s="12"/>
      <c r="B49" s="9" t="s">
        <v>50</v>
      </c>
      <c r="C49" s="18">
        <f>SUM(C47:C48)</f>
        <v>1107</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697</v>
      </c>
      <c r="D52" s="19">
        <f>C52/C54</f>
        <v>0.64716805942432687</v>
      </c>
      <c r="E52" s="60"/>
      <c r="F52" s="61"/>
      <c r="G52" s="61"/>
      <c r="H52" s="61"/>
      <c r="I52" s="61"/>
    </row>
    <row r="53" spans="1:9" ht="20.65" customHeight="1">
      <c r="A53" s="12"/>
      <c r="B53" s="9" t="s">
        <v>259</v>
      </c>
      <c r="C53" s="18">
        <v>380</v>
      </c>
      <c r="D53" s="19">
        <f>C53/C54</f>
        <v>0.35283194057567319</v>
      </c>
      <c r="E53" s="60"/>
      <c r="F53" s="61"/>
      <c r="G53" s="61"/>
      <c r="H53" s="61"/>
      <c r="I53" s="61"/>
    </row>
    <row r="54" spans="1:9" ht="20.65" customHeight="1">
      <c r="A54" s="12"/>
      <c r="B54" s="9" t="s">
        <v>50</v>
      </c>
      <c r="C54" s="18">
        <f>SUM(C52:C53)</f>
        <v>1077</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496</v>
      </c>
      <c r="D57" s="19">
        <f>C57/C60</f>
        <v>0.45968489341983315</v>
      </c>
      <c r="E57" s="60"/>
      <c r="F57" s="61"/>
      <c r="G57" s="61"/>
      <c r="H57" s="61"/>
      <c r="I57" s="61"/>
    </row>
    <row r="58" spans="1:9" ht="20.65" customHeight="1">
      <c r="A58" s="12"/>
      <c r="B58" s="9" t="s">
        <v>274</v>
      </c>
      <c r="C58" s="18">
        <v>360</v>
      </c>
      <c r="D58" s="19">
        <f>C58/C60</f>
        <v>0.33364226135310471</v>
      </c>
      <c r="E58" s="60"/>
      <c r="F58" s="61"/>
      <c r="G58" s="61"/>
      <c r="H58" s="61"/>
      <c r="I58" s="61"/>
    </row>
    <row r="59" spans="1:9" ht="20.65" customHeight="1">
      <c r="A59" s="12"/>
      <c r="B59" s="9" t="s">
        <v>278</v>
      </c>
      <c r="C59" s="18">
        <v>223</v>
      </c>
      <c r="D59" s="19">
        <f>C59/C60</f>
        <v>0.20667284522706209</v>
      </c>
      <c r="E59" s="60"/>
      <c r="F59" s="61"/>
      <c r="G59" s="61"/>
      <c r="H59" s="61"/>
      <c r="I59" s="61"/>
    </row>
    <row r="60" spans="1:9" ht="20.65" customHeight="1">
      <c r="A60" s="12"/>
      <c r="B60" s="9" t="s">
        <v>50</v>
      </c>
      <c r="C60" s="18">
        <f>SUM(C57:C59)</f>
        <v>1079</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425</v>
      </c>
      <c r="D63" s="19">
        <f>C63/C65</f>
        <v>0.38531278331822305</v>
      </c>
      <c r="E63" s="60"/>
      <c r="F63" s="61"/>
      <c r="G63" s="61"/>
      <c r="H63" s="61"/>
      <c r="I63" s="61"/>
    </row>
    <row r="64" spans="1:9" ht="20.65" customHeight="1">
      <c r="A64" s="12"/>
      <c r="B64" s="9" t="s">
        <v>295</v>
      </c>
      <c r="C64" s="18">
        <v>678</v>
      </c>
      <c r="D64" s="19">
        <f>C64/C65</f>
        <v>0.61468721668177695</v>
      </c>
      <c r="E64" s="60"/>
      <c r="F64" s="61"/>
      <c r="G64" s="61"/>
      <c r="H64" s="61"/>
      <c r="I64" s="61"/>
    </row>
    <row r="65" spans="1:9" ht="20.65" customHeight="1">
      <c r="A65" s="12"/>
      <c r="B65" s="9" t="s">
        <v>50</v>
      </c>
      <c r="C65" s="18">
        <f>SUM(C63:C64)</f>
        <v>1103</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404</v>
      </c>
      <c r="D68" s="19">
        <f>C68/C70</f>
        <v>0.33141919606234621</v>
      </c>
      <c r="E68" s="60"/>
      <c r="F68" s="61"/>
      <c r="G68" s="61"/>
      <c r="H68" s="61"/>
      <c r="I68" s="61"/>
    </row>
    <row r="69" spans="1:9" ht="20.65" customHeight="1">
      <c r="A69" s="12"/>
      <c r="B69" s="9" t="s">
        <v>309</v>
      </c>
      <c r="C69" s="18">
        <v>815</v>
      </c>
      <c r="D69" s="19">
        <f>C69/C70</f>
        <v>0.66858080393765384</v>
      </c>
      <c r="E69" s="60"/>
      <c r="F69" s="61"/>
      <c r="G69" s="61"/>
      <c r="H69" s="61"/>
      <c r="I69" s="61"/>
    </row>
    <row r="70" spans="1:9" ht="20.65" customHeight="1">
      <c r="A70" s="12"/>
      <c r="B70" s="9" t="s">
        <v>50</v>
      </c>
      <c r="C70" s="18">
        <f>SUM(C68:C69)</f>
        <v>1219</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215</v>
      </c>
      <c r="D73" s="19">
        <f>C73/C76</f>
        <v>0.16783762685402029</v>
      </c>
      <c r="E73" s="60"/>
      <c r="F73" s="61"/>
      <c r="G73" s="61"/>
      <c r="H73" s="61"/>
      <c r="I73" s="61"/>
    </row>
    <row r="74" spans="1:9" ht="20.65" customHeight="1">
      <c r="A74" s="12"/>
      <c r="B74" s="9" t="s">
        <v>321</v>
      </c>
      <c r="C74" s="18">
        <v>190</v>
      </c>
      <c r="D74" s="19">
        <f>C74/C76</f>
        <v>0.1483216237314598</v>
      </c>
      <c r="E74" s="60"/>
      <c r="F74" s="61"/>
      <c r="G74" s="61"/>
      <c r="H74" s="61"/>
      <c r="I74" s="61"/>
    </row>
    <row r="75" spans="1:9" ht="20.65" customHeight="1">
      <c r="A75" s="12"/>
      <c r="B75" s="9" t="s">
        <v>323</v>
      </c>
      <c r="C75" s="18">
        <v>876</v>
      </c>
      <c r="D75" s="19">
        <f>C75/C76</f>
        <v>0.68384074941451989</v>
      </c>
      <c r="E75" s="60"/>
      <c r="F75" s="61"/>
      <c r="G75" s="61"/>
      <c r="H75" s="61"/>
      <c r="I75" s="61"/>
    </row>
    <row r="76" spans="1:9" ht="20.65" customHeight="1">
      <c r="A76" s="12"/>
      <c r="B76" s="9" t="s">
        <v>50</v>
      </c>
      <c r="C76" s="18">
        <f>SUM(C73:C75)</f>
        <v>1281</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341</v>
      </c>
      <c r="D79" s="19">
        <f>C79/C82</f>
        <v>0.25697061039939711</v>
      </c>
      <c r="E79" s="60"/>
      <c r="F79" s="61"/>
      <c r="G79" s="61"/>
      <c r="H79" s="61"/>
      <c r="I79" s="61"/>
    </row>
    <row r="80" spans="1:9" ht="20.65" customHeight="1">
      <c r="A80" s="12"/>
      <c r="B80" s="9" t="s">
        <v>332</v>
      </c>
      <c r="C80" s="18">
        <v>150</v>
      </c>
      <c r="D80" s="19">
        <f>C80/C82</f>
        <v>0.11303692539562923</v>
      </c>
      <c r="E80" s="60"/>
      <c r="F80" s="61"/>
      <c r="G80" s="61"/>
      <c r="H80" s="61"/>
      <c r="I80" s="61"/>
    </row>
    <row r="81" spans="1:9" ht="20.65" customHeight="1">
      <c r="A81" s="12"/>
      <c r="B81" s="9" t="s">
        <v>333</v>
      </c>
      <c r="C81" s="18">
        <v>836</v>
      </c>
      <c r="D81" s="19">
        <f>C81/C82</f>
        <v>0.62999246420497368</v>
      </c>
      <c r="E81" s="60"/>
      <c r="F81" s="61"/>
      <c r="G81" s="61"/>
      <c r="H81" s="61"/>
      <c r="I81" s="61"/>
    </row>
    <row r="82" spans="1:9" ht="20.65" customHeight="1">
      <c r="A82" s="12"/>
      <c r="B82" s="9" t="s">
        <v>50</v>
      </c>
      <c r="C82" s="18">
        <f>SUM(C79:C81)</f>
        <v>1327</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105</v>
      </c>
      <c r="D85" s="19">
        <f>C85/C89</f>
        <v>8.0956052428681577E-2</v>
      </c>
      <c r="E85" s="60"/>
      <c r="F85" s="61"/>
      <c r="G85" s="61"/>
      <c r="H85" s="61"/>
      <c r="I85" s="61"/>
    </row>
    <row r="86" spans="1:9" ht="20.65" customHeight="1">
      <c r="A86" s="12"/>
      <c r="B86" s="9" t="s">
        <v>342</v>
      </c>
      <c r="C86" s="18">
        <v>152</v>
      </c>
      <c r="D86" s="19">
        <f>C86/C89</f>
        <v>0.11719352351580571</v>
      </c>
      <c r="E86" s="60"/>
      <c r="F86" s="61"/>
      <c r="G86" s="61"/>
      <c r="H86" s="61"/>
      <c r="I86" s="61"/>
    </row>
    <row r="87" spans="1:9" ht="20.65" customHeight="1">
      <c r="A87" s="12"/>
      <c r="B87" s="9" t="s">
        <v>344</v>
      </c>
      <c r="C87" s="18">
        <v>723</v>
      </c>
      <c r="D87" s="19">
        <f>C87/C89</f>
        <v>0.55744024672320736</v>
      </c>
      <c r="E87" s="60"/>
      <c r="F87" s="61"/>
      <c r="G87" s="61"/>
      <c r="H87" s="61"/>
      <c r="I87" s="61"/>
    </row>
    <row r="88" spans="1:9" ht="20.65" customHeight="1">
      <c r="A88" s="12"/>
      <c r="B88" s="9" t="s">
        <v>346</v>
      </c>
      <c r="C88" s="18">
        <v>317</v>
      </c>
      <c r="D88" s="19">
        <f>C88/C89</f>
        <v>0.24441017733230533</v>
      </c>
      <c r="E88" s="60"/>
      <c r="F88" s="61"/>
      <c r="G88" s="61"/>
      <c r="H88" s="61"/>
      <c r="I88" s="61"/>
    </row>
    <row r="89" spans="1:9" ht="20.65" customHeight="1">
      <c r="A89" s="12"/>
      <c r="B89" s="9" t="s">
        <v>50</v>
      </c>
      <c r="C89" s="18">
        <f>SUM(C85:C88)</f>
        <v>1297</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860</v>
      </c>
      <c r="D92" s="19">
        <f>C92/C94</f>
        <v>0.7054963084495488</v>
      </c>
      <c r="E92" s="60"/>
      <c r="F92" s="61"/>
      <c r="G92" s="61"/>
      <c r="H92" s="61"/>
      <c r="I92" s="61"/>
    </row>
    <row r="93" spans="1:9" ht="20.65" customHeight="1">
      <c r="A93" s="12"/>
      <c r="B93" s="9" t="s">
        <v>355</v>
      </c>
      <c r="C93" s="18">
        <v>359</v>
      </c>
      <c r="D93" s="19">
        <f>C93/C94</f>
        <v>0.2945036915504512</v>
      </c>
      <c r="E93" s="60"/>
      <c r="F93" s="61"/>
      <c r="G93" s="61"/>
      <c r="H93" s="61"/>
      <c r="I93" s="61"/>
    </row>
    <row r="94" spans="1:9" ht="20.65" customHeight="1">
      <c r="A94" s="12"/>
      <c r="B94" s="9" t="s">
        <v>50</v>
      </c>
      <c r="C94" s="18">
        <f>SUM(C92:C93)</f>
        <v>1219</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820</v>
      </c>
      <c r="D97" s="19">
        <f>C97/C99</f>
        <v>0.75229357798165142</v>
      </c>
      <c r="E97" s="60"/>
      <c r="F97" s="61"/>
      <c r="G97" s="61"/>
      <c r="H97" s="61"/>
      <c r="I97" s="61"/>
    </row>
    <row r="98" spans="1:9" ht="20.65" customHeight="1">
      <c r="A98" s="12"/>
      <c r="B98" s="9" t="s">
        <v>364</v>
      </c>
      <c r="C98" s="18">
        <v>270</v>
      </c>
      <c r="D98" s="19">
        <f>C98/C99</f>
        <v>0.24770642201834864</v>
      </c>
      <c r="E98" s="60"/>
      <c r="F98" s="61"/>
      <c r="G98" s="61"/>
      <c r="H98" s="61"/>
      <c r="I98" s="61"/>
    </row>
    <row r="99" spans="1:9" ht="20.65" customHeight="1">
      <c r="A99" s="12"/>
      <c r="B99" s="9" t="s">
        <v>50</v>
      </c>
      <c r="C99" s="18">
        <f>SUM(C97:C98)</f>
        <v>1090</v>
      </c>
      <c r="D99" s="19">
        <f>SUM(D97:D98)</f>
        <v>1</v>
      </c>
      <c r="E99" s="60"/>
      <c r="F99" s="61"/>
      <c r="G99" s="61"/>
      <c r="H99" s="61"/>
      <c r="I99" s="61"/>
    </row>
    <row r="100" spans="1:9" ht="20.45" customHeight="1">
      <c r="A100" s="49"/>
      <c r="B100" s="68"/>
      <c r="C100" s="69"/>
      <c r="D100" s="69"/>
      <c r="E100" s="61"/>
      <c r="F100" s="61"/>
      <c r="G100" s="61"/>
      <c r="H100" s="61"/>
      <c r="I100" s="61"/>
    </row>
    <row r="101" spans="1:9" ht="20.100000000000001" customHeight="1">
      <c r="A101" s="49"/>
      <c r="B101" s="70"/>
      <c r="C101" s="71"/>
      <c r="D101" s="71"/>
      <c r="E101" s="61"/>
      <c r="F101" s="61"/>
      <c r="G101" s="61"/>
      <c r="H101" s="61"/>
      <c r="I101" s="61"/>
    </row>
    <row r="102" spans="1:9" ht="20.100000000000001" customHeight="1">
      <c r="A102" s="49"/>
      <c r="B102" s="70"/>
      <c r="C102" s="71"/>
      <c r="D102" s="71"/>
      <c r="E102" s="61"/>
      <c r="F102" s="61"/>
      <c r="G102" s="61"/>
      <c r="H102" s="61"/>
      <c r="I102" s="61"/>
    </row>
    <row r="103" spans="1:9" ht="20.100000000000001" customHeight="1">
      <c r="A103" s="49"/>
      <c r="B103" s="70"/>
      <c r="C103" s="71"/>
      <c r="D103" s="71"/>
      <c r="E103" s="61"/>
      <c r="F103" s="61"/>
      <c r="G103" s="61"/>
      <c r="H103" s="61"/>
      <c r="I103" s="61"/>
    </row>
    <row r="104" spans="1:9" ht="20.100000000000001" customHeight="1">
      <c r="A104" s="49"/>
      <c r="B104" s="70"/>
      <c r="C104" s="71"/>
      <c r="D104" s="71"/>
      <c r="E104" s="61"/>
      <c r="F104" s="61"/>
      <c r="G104" s="61"/>
      <c r="H104" s="61"/>
      <c r="I104" s="61"/>
    </row>
    <row r="105" spans="1:9" ht="20.100000000000001" customHeight="1">
      <c r="A105" s="49"/>
      <c r="B105" s="70"/>
      <c r="C105" s="71"/>
      <c r="D105" s="71"/>
      <c r="E105" s="61"/>
      <c r="F105" s="61"/>
      <c r="G105" s="61"/>
      <c r="H105" s="61"/>
      <c r="I105" s="61"/>
    </row>
    <row r="106" spans="1:9" ht="20.100000000000001" customHeight="1">
      <c r="A106" s="49"/>
      <c r="B106" s="70"/>
      <c r="C106" s="71"/>
      <c r="D106" s="71"/>
      <c r="E106" s="61"/>
      <c r="F106" s="61"/>
      <c r="G106" s="61"/>
      <c r="H106" s="61"/>
      <c r="I106" s="61"/>
    </row>
    <row r="107" spans="1:9" ht="20.100000000000001" customHeight="1">
      <c r="A107" s="49"/>
      <c r="B107" s="70"/>
      <c r="C107" s="71"/>
      <c r="D107" s="71"/>
      <c r="E107" s="61"/>
      <c r="F107" s="61"/>
      <c r="G107" s="61"/>
      <c r="H107" s="61"/>
      <c r="I107" s="61"/>
    </row>
    <row r="108" spans="1:9" ht="20.100000000000001" customHeight="1">
      <c r="A108" s="49"/>
      <c r="B108" s="70"/>
      <c r="C108" s="71"/>
      <c r="D108" s="71"/>
      <c r="E108" s="61"/>
      <c r="F108" s="61"/>
      <c r="G108" s="61"/>
      <c r="H108" s="61"/>
      <c r="I108" s="61"/>
    </row>
  </sheetData>
  <mergeCells count="1">
    <mergeCell ref="A1:I1"/>
  </mergeCells>
  <pageMargins left="1" right="1" top="1" bottom="1" header="0.25" footer="0.25"/>
  <pageSetup orientation="portrait"/>
  <headerFooter>
    <oddFooter>&amp;C&amp;"Helvetica Neue,Regular"&amp;12&amp;K000000&amp;P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3"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711</v>
      </c>
      <c r="K3" s="9" t="s">
        <v>16</v>
      </c>
      <c r="L3" s="9" t="s">
        <v>17</v>
      </c>
      <c r="M3" s="57"/>
    </row>
    <row r="4" spans="1:13" ht="20.65" customHeight="1">
      <c r="A4" s="12"/>
      <c r="B4" s="9" t="s">
        <v>27</v>
      </c>
      <c r="C4" s="18">
        <v>3384</v>
      </c>
      <c r="D4" s="19">
        <f>C4/C9</f>
        <v>0.19197821523798717</v>
      </c>
      <c r="E4" s="59"/>
      <c r="F4" s="9" t="s">
        <v>28</v>
      </c>
      <c r="G4" s="18">
        <v>456</v>
      </c>
      <c r="H4" s="19">
        <f>G4/G9</f>
        <v>3.7930460821826655E-2</v>
      </c>
      <c r="I4" s="59"/>
      <c r="J4" s="9" t="s">
        <v>1000</v>
      </c>
      <c r="K4" s="18">
        <v>896</v>
      </c>
      <c r="L4" s="19">
        <f>K4/K6</f>
        <v>0.29072031148604804</v>
      </c>
      <c r="M4" s="60"/>
    </row>
    <row r="5" spans="1:13" ht="20.65" customHeight="1">
      <c r="A5" s="12"/>
      <c r="B5" s="9" t="s">
        <v>37</v>
      </c>
      <c r="C5" s="18">
        <v>1501</v>
      </c>
      <c r="D5" s="19">
        <f>C5/C9</f>
        <v>8.5153457763658028E-2</v>
      </c>
      <c r="E5" s="59"/>
      <c r="F5" s="9" t="s">
        <v>38</v>
      </c>
      <c r="G5" s="18">
        <v>3318</v>
      </c>
      <c r="H5" s="19">
        <f>G5/G9</f>
        <v>0.27599401097987025</v>
      </c>
      <c r="I5" s="59"/>
      <c r="J5" s="9" t="s">
        <v>1001</v>
      </c>
      <c r="K5" s="18">
        <v>2186</v>
      </c>
      <c r="L5" s="19">
        <f>K5/K6</f>
        <v>0.70927968851395196</v>
      </c>
      <c r="M5" s="60"/>
    </row>
    <row r="6" spans="1:13" ht="20.65" customHeight="1">
      <c r="A6" s="12"/>
      <c r="B6" s="9" t="s">
        <v>47</v>
      </c>
      <c r="C6" s="18">
        <v>338</v>
      </c>
      <c r="D6" s="19">
        <f>C6/C9</f>
        <v>1.9175129063368695E-2</v>
      </c>
      <c r="E6" s="59"/>
      <c r="F6" s="9" t="s">
        <v>48</v>
      </c>
      <c r="G6" s="18">
        <v>1128</v>
      </c>
      <c r="H6" s="19">
        <f>G6/G9</f>
        <v>9.3827982032939614E-2</v>
      </c>
      <c r="I6" s="59"/>
      <c r="J6" s="9" t="s">
        <v>50</v>
      </c>
      <c r="K6" s="18">
        <f>SUM(K4:K5)</f>
        <v>3082</v>
      </c>
      <c r="L6" s="19">
        <f>SUM(L4:L5)</f>
        <v>1</v>
      </c>
      <c r="M6" s="60"/>
    </row>
    <row r="7" spans="1:13" ht="20.65" customHeight="1">
      <c r="A7" s="12"/>
      <c r="B7" s="9" t="s">
        <v>52</v>
      </c>
      <c r="C7" s="18">
        <v>12324</v>
      </c>
      <c r="D7" s="19">
        <f>C7/C9</f>
        <v>0.69915470584898165</v>
      </c>
      <c r="E7" s="59"/>
      <c r="F7" s="9" t="s">
        <v>53</v>
      </c>
      <c r="G7" s="18">
        <v>707</v>
      </c>
      <c r="H7" s="19">
        <f>G7/G9</f>
        <v>5.8808850440858429E-2</v>
      </c>
      <c r="I7" s="60"/>
      <c r="J7" s="63"/>
      <c r="K7" s="63"/>
      <c r="L7" s="63"/>
      <c r="M7" s="61"/>
    </row>
    <row r="8" spans="1:13" ht="20.65" customHeight="1">
      <c r="A8" s="12"/>
      <c r="B8" s="9" t="s">
        <v>55</v>
      </c>
      <c r="C8" s="18">
        <v>80</v>
      </c>
      <c r="D8" s="19">
        <f>C8/C9</f>
        <v>4.5384920860044248E-3</v>
      </c>
      <c r="E8" s="59"/>
      <c r="F8" s="9" t="s">
        <v>56</v>
      </c>
      <c r="G8" s="18">
        <v>6413</v>
      </c>
      <c r="H8" s="19">
        <f>G8/G9</f>
        <v>0.53343869572450509</v>
      </c>
      <c r="I8" s="59"/>
      <c r="J8" s="9" t="s">
        <v>833</v>
      </c>
      <c r="K8" s="9" t="s">
        <v>16</v>
      </c>
      <c r="L8" s="9" t="s">
        <v>17</v>
      </c>
      <c r="M8" s="60"/>
    </row>
    <row r="9" spans="1:13" ht="32.65" customHeight="1">
      <c r="A9" s="12"/>
      <c r="B9" s="9" t="s">
        <v>50</v>
      </c>
      <c r="C9" s="18">
        <f>SUM(C4:C8)</f>
        <v>17627</v>
      </c>
      <c r="D9" s="19">
        <f>SUM(D4:D8)</f>
        <v>1</v>
      </c>
      <c r="E9" s="59"/>
      <c r="F9" s="9" t="s">
        <v>50</v>
      </c>
      <c r="G9" s="18">
        <f>SUM(G4:G8)</f>
        <v>12022</v>
      </c>
      <c r="H9" s="19">
        <f>SUM(H4:H8)</f>
        <v>1</v>
      </c>
      <c r="I9" s="59"/>
      <c r="J9" s="9" t="s">
        <v>1002</v>
      </c>
      <c r="K9" s="18">
        <v>3075</v>
      </c>
      <c r="L9" s="19">
        <f>K9/K11</f>
        <v>0.60987703292344309</v>
      </c>
      <c r="M9" s="60"/>
    </row>
    <row r="10" spans="1:13" ht="32.65" customHeight="1">
      <c r="A10" s="49"/>
      <c r="B10" s="62"/>
      <c r="C10" s="63"/>
      <c r="D10" s="63"/>
      <c r="E10" s="61"/>
      <c r="F10" s="63"/>
      <c r="G10" s="63"/>
      <c r="H10" s="63"/>
      <c r="I10" s="64"/>
      <c r="J10" s="9" t="s">
        <v>1003</v>
      </c>
      <c r="K10" s="18">
        <v>1967</v>
      </c>
      <c r="L10" s="19">
        <f>K10/K11</f>
        <v>0.39012296707655691</v>
      </c>
      <c r="M10" s="60"/>
    </row>
    <row r="11" spans="1:13" ht="20.65" customHeight="1">
      <c r="A11" s="12"/>
      <c r="B11" s="9" t="s">
        <v>75</v>
      </c>
      <c r="C11" s="9" t="s">
        <v>16</v>
      </c>
      <c r="D11" s="9" t="s">
        <v>17</v>
      </c>
      <c r="E11" s="59"/>
      <c r="F11" s="9" t="s">
        <v>246</v>
      </c>
      <c r="G11" s="9" t="s">
        <v>16</v>
      </c>
      <c r="H11" s="9" t="s">
        <v>17</v>
      </c>
      <c r="I11" s="59"/>
      <c r="J11" s="9" t="s">
        <v>50</v>
      </c>
      <c r="K11" s="18">
        <f>SUM(K9:K10)</f>
        <v>5042</v>
      </c>
      <c r="L11" s="19">
        <f>SUM(L9:L10)</f>
        <v>1</v>
      </c>
      <c r="M11" s="60"/>
    </row>
    <row r="12" spans="1:13" ht="20.65" customHeight="1">
      <c r="A12" s="12"/>
      <c r="B12" s="9" t="s">
        <v>81</v>
      </c>
      <c r="C12" s="18">
        <v>5796</v>
      </c>
      <c r="D12" s="19">
        <f>C12/C15</f>
        <v>0.34080084671017818</v>
      </c>
      <c r="E12" s="59"/>
      <c r="F12" s="9" t="s">
        <v>251</v>
      </c>
      <c r="G12" s="18">
        <v>7333</v>
      </c>
      <c r="H12" s="19">
        <f>G12/G14</f>
        <v>0.62112485177028631</v>
      </c>
      <c r="I12" s="60"/>
      <c r="J12" s="63"/>
      <c r="K12" s="63"/>
      <c r="L12" s="63"/>
      <c r="M12" s="61"/>
    </row>
    <row r="13" spans="1:13" ht="32.65" customHeight="1">
      <c r="A13" s="12"/>
      <c r="B13" s="9" t="s">
        <v>85</v>
      </c>
      <c r="C13" s="18">
        <v>8461</v>
      </c>
      <c r="D13" s="19">
        <f>C13/C15</f>
        <v>0.49750102898806375</v>
      </c>
      <c r="E13" s="59"/>
      <c r="F13" s="9" t="s">
        <v>256</v>
      </c>
      <c r="G13" s="18">
        <v>4473</v>
      </c>
      <c r="H13" s="19">
        <f>G13/G14</f>
        <v>0.37887514822971369</v>
      </c>
      <c r="I13" s="59"/>
      <c r="J13" s="9" t="s">
        <v>409</v>
      </c>
      <c r="K13" s="9" t="s">
        <v>16</v>
      </c>
      <c r="L13" s="9" t="s">
        <v>17</v>
      </c>
      <c r="M13" s="60"/>
    </row>
    <row r="14" spans="1:13" ht="20.65" customHeight="1">
      <c r="A14" s="12"/>
      <c r="B14" s="9" t="s">
        <v>90</v>
      </c>
      <c r="C14" s="18">
        <v>2750</v>
      </c>
      <c r="D14" s="19">
        <f>C14/C15</f>
        <v>0.16169812430175809</v>
      </c>
      <c r="E14" s="59"/>
      <c r="F14" s="9" t="s">
        <v>50</v>
      </c>
      <c r="G14" s="18">
        <f>SUM(G12:G13)</f>
        <v>11806</v>
      </c>
      <c r="H14" s="19">
        <f>SUM(H12:H13)</f>
        <v>1</v>
      </c>
      <c r="I14" s="59"/>
      <c r="J14" s="9" t="s">
        <v>410</v>
      </c>
      <c r="K14" s="18">
        <v>4719</v>
      </c>
      <c r="L14" s="19">
        <f>K14/K16</f>
        <v>0.46959896507115134</v>
      </c>
      <c r="M14" s="60"/>
    </row>
    <row r="15" spans="1:13" ht="20.65" customHeight="1">
      <c r="A15" s="12"/>
      <c r="B15" s="9" t="s">
        <v>50</v>
      </c>
      <c r="C15" s="18">
        <f>SUM(C12:C14)</f>
        <v>17007</v>
      </c>
      <c r="D15" s="19">
        <f>SUM(D12:D14)</f>
        <v>1</v>
      </c>
      <c r="E15" s="60"/>
      <c r="F15" s="65"/>
      <c r="G15" s="65"/>
      <c r="H15" s="65"/>
      <c r="I15" s="64"/>
      <c r="J15" s="9" t="s">
        <v>412</v>
      </c>
      <c r="K15" s="18">
        <v>5330</v>
      </c>
      <c r="L15" s="19">
        <f>K15/K16</f>
        <v>0.5304010349288486</v>
      </c>
      <c r="M15" s="60"/>
    </row>
    <row r="16" spans="1:13" ht="20.65" customHeight="1">
      <c r="A16" s="49"/>
      <c r="B16" s="62"/>
      <c r="C16" s="63"/>
      <c r="D16" s="63"/>
      <c r="E16" s="61"/>
      <c r="F16" s="61"/>
      <c r="G16" s="61"/>
      <c r="H16" s="61"/>
      <c r="I16" s="64"/>
      <c r="J16" s="9" t="s">
        <v>50</v>
      </c>
      <c r="K16" s="18">
        <f>SUM(K14:K15)</f>
        <v>10049</v>
      </c>
      <c r="L16" s="19">
        <f>SUM(L14:L15)</f>
        <v>1</v>
      </c>
      <c r="M16" s="60"/>
    </row>
    <row r="17" spans="1:13" ht="20.65" customHeight="1">
      <c r="A17" s="12"/>
      <c r="B17" s="9" t="s">
        <v>108</v>
      </c>
      <c r="C17" s="9" t="s">
        <v>16</v>
      </c>
      <c r="D17" s="9" t="s">
        <v>17</v>
      </c>
      <c r="E17" s="60"/>
      <c r="F17" s="61"/>
      <c r="G17" s="61"/>
      <c r="H17" s="61"/>
      <c r="I17" s="61"/>
      <c r="J17" s="63"/>
      <c r="K17" s="63"/>
      <c r="L17" s="63"/>
      <c r="M17" s="61"/>
    </row>
    <row r="18" spans="1:13" ht="32.65" customHeight="1">
      <c r="A18" s="12"/>
      <c r="B18" s="9" t="s">
        <v>111</v>
      </c>
      <c r="C18" s="18">
        <v>2426</v>
      </c>
      <c r="D18" s="19">
        <f>C18/C22</f>
        <v>0.14142474058528623</v>
      </c>
      <c r="E18" s="60"/>
      <c r="F18" s="61"/>
      <c r="G18" s="61"/>
      <c r="H18" s="61"/>
      <c r="I18" s="64"/>
      <c r="J18" s="9" t="s">
        <v>416</v>
      </c>
      <c r="K18" s="9" t="s">
        <v>16</v>
      </c>
      <c r="L18" s="9" t="s">
        <v>17</v>
      </c>
      <c r="M18" s="60"/>
    </row>
    <row r="19" spans="1:13" ht="20.65" customHeight="1">
      <c r="A19" s="12"/>
      <c r="B19" s="9" t="s">
        <v>114</v>
      </c>
      <c r="C19" s="18">
        <v>6675</v>
      </c>
      <c r="D19" s="19">
        <f>C19/C22</f>
        <v>0.38912207065407484</v>
      </c>
      <c r="E19" s="60"/>
      <c r="F19" s="61"/>
      <c r="G19" s="61"/>
      <c r="H19" s="61"/>
      <c r="I19" s="64"/>
      <c r="J19" s="9" t="s">
        <v>417</v>
      </c>
      <c r="K19" s="18">
        <v>5431</v>
      </c>
      <c r="L19" s="19">
        <f>K19/K21</f>
        <v>0.53889660646953763</v>
      </c>
      <c r="M19" s="60"/>
    </row>
    <row r="20" spans="1:13" ht="32.65" customHeight="1">
      <c r="A20" s="12"/>
      <c r="B20" s="9" t="s">
        <v>120</v>
      </c>
      <c r="C20" s="18">
        <v>4707</v>
      </c>
      <c r="D20" s="19">
        <f>C20/C22</f>
        <v>0.27439664218258131</v>
      </c>
      <c r="E20" s="60"/>
      <c r="F20" s="61"/>
      <c r="G20" s="61"/>
      <c r="H20" s="61"/>
      <c r="I20" s="64"/>
      <c r="J20" s="9" t="s">
        <v>418</v>
      </c>
      <c r="K20" s="18">
        <v>4647</v>
      </c>
      <c r="L20" s="19">
        <f>K20/K21</f>
        <v>0.46110339353046237</v>
      </c>
      <c r="M20" s="60"/>
    </row>
    <row r="21" spans="1:13" ht="20.65" customHeight="1">
      <c r="A21" s="12"/>
      <c r="B21" s="9" t="s">
        <v>127</v>
      </c>
      <c r="C21" s="18">
        <v>3346</v>
      </c>
      <c r="D21" s="19">
        <f>C21/C22</f>
        <v>0.1950565465780576</v>
      </c>
      <c r="E21" s="60"/>
      <c r="F21" s="61"/>
      <c r="G21" s="61"/>
      <c r="H21" s="61"/>
      <c r="I21" s="64"/>
      <c r="J21" s="9" t="s">
        <v>50</v>
      </c>
      <c r="K21" s="18">
        <f>SUM(K19:K20)</f>
        <v>10078</v>
      </c>
      <c r="L21" s="19">
        <f>SUM(L19:L20)</f>
        <v>1</v>
      </c>
      <c r="M21" s="60"/>
    </row>
    <row r="22" spans="1:13" ht="20.65" customHeight="1">
      <c r="A22" s="12"/>
      <c r="B22" s="9" t="s">
        <v>50</v>
      </c>
      <c r="C22" s="18">
        <f>SUM(C18:C21)</f>
        <v>17154</v>
      </c>
      <c r="D22" s="19">
        <f>SUM(D18:D21)</f>
        <v>1</v>
      </c>
      <c r="E22" s="60"/>
      <c r="F22" s="61"/>
      <c r="G22" s="61"/>
      <c r="H22" s="61"/>
      <c r="I22" s="61"/>
      <c r="J22" s="63"/>
      <c r="K22" s="63"/>
      <c r="L22" s="63"/>
      <c r="M22" s="61"/>
    </row>
    <row r="23" spans="1:13" ht="32.65" customHeight="1">
      <c r="A23" s="49"/>
      <c r="B23" s="62"/>
      <c r="C23" s="63"/>
      <c r="D23" s="63"/>
      <c r="E23" s="61"/>
      <c r="F23" s="61"/>
      <c r="G23" s="61"/>
      <c r="H23" s="61"/>
      <c r="I23" s="64"/>
      <c r="J23" s="9" t="s">
        <v>422</v>
      </c>
      <c r="K23" s="9" t="s">
        <v>16</v>
      </c>
      <c r="L23" s="9" t="s">
        <v>17</v>
      </c>
      <c r="M23" s="60"/>
    </row>
    <row r="24" spans="1:13" ht="20.65" customHeight="1">
      <c r="A24" s="12"/>
      <c r="B24" s="9" t="s">
        <v>137</v>
      </c>
      <c r="C24" s="9" t="s">
        <v>16</v>
      </c>
      <c r="D24" s="9" t="s">
        <v>17</v>
      </c>
      <c r="E24" s="60"/>
      <c r="F24" s="61"/>
      <c r="G24" s="61"/>
      <c r="H24" s="61"/>
      <c r="I24" s="64"/>
      <c r="J24" s="9" t="s">
        <v>423</v>
      </c>
      <c r="K24" s="18">
        <v>5561</v>
      </c>
      <c r="L24" s="19">
        <f>K24/K26</f>
        <v>0.54573110893032384</v>
      </c>
      <c r="M24" s="60"/>
    </row>
    <row r="25" spans="1:13" ht="20.65" customHeight="1">
      <c r="A25" s="12"/>
      <c r="B25" s="9" t="s">
        <v>142</v>
      </c>
      <c r="C25" s="18">
        <v>8033</v>
      </c>
      <c r="D25" s="19">
        <f>C25/C27</f>
        <v>0.48738017230918579</v>
      </c>
      <c r="E25" s="60"/>
      <c r="F25" s="61"/>
      <c r="G25" s="61"/>
      <c r="H25" s="61"/>
      <c r="I25" s="64"/>
      <c r="J25" s="9" t="s">
        <v>424</v>
      </c>
      <c r="K25" s="18">
        <v>4629</v>
      </c>
      <c r="L25" s="19">
        <f>K25/K26</f>
        <v>0.45426889106967616</v>
      </c>
      <c r="M25" s="60"/>
    </row>
    <row r="26" spans="1:13" ht="20.65" customHeight="1">
      <c r="A26" s="12"/>
      <c r="B26" s="9" t="s">
        <v>148</v>
      </c>
      <c r="C26" s="18">
        <v>8449</v>
      </c>
      <c r="D26" s="19">
        <f>C26/C27</f>
        <v>0.51261982769081427</v>
      </c>
      <c r="E26" s="60"/>
      <c r="F26" s="61"/>
      <c r="G26" s="61"/>
      <c r="H26" s="61"/>
      <c r="I26" s="64"/>
      <c r="J26" s="9" t="s">
        <v>50</v>
      </c>
      <c r="K26" s="18">
        <f>SUM(K24:K25)</f>
        <v>10190</v>
      </c>
      <c r="L26" s="19">
        <f>SUM(L24:L25)</f>
        <v>1</v>
      </c>
      <c r="M26" s="60"/>
    </row>
    <row r="27" spans="1:13" ht="20.65" customHeight="1">
      <c r="A27" s="12"/>
      <c r="B27" s="9" t="s">
        <v>50</v>
      </c>
      <c r="C27" s="18">
        <f>SUM(C25:C26)</f>
        <v>16482</v>
      </c>
      <c r="D27" s="19">
        <f>SUM(D25:D26)</f>
        <v>1</v>
      </c>
      <c r="E27" s="60"/>
      <c r="F27" s="61"/>
      <c r="G27" s="61"/>
      <c r="H27" s="61"/>
      <c r="I27" s="61"/>
      <c r="J27" s="65"/>
      <c r="K27" s="65"/>
      <c r="L27" s="65"/>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2862</v>
      </c>
      <c r="D30" s="19">
        <f>C30/C33</f>
        <v>0.20814545454545455</v>
      </c>
      <c r="E30" s="60"/>
      <c r="F30" s="61"/>
      <c r="G30" s="61"/>
      <c r="H30" s="61"/>
      <c r="I30" s="61"/>
      <c r="J30" s="61"/>
      <c r="K30" s="61"/>
      <c r="L30" s="61"/>
      <c r="M30" s="61"/>
    </row>
    <row r="31" spans="1:13" ht="20.65" customHeight="1">
      <c r="A31" s="12"/>
      <c r="B31" s="9" t="s">
        <v>169</v>
      </c>
      <c r="C31" s="18">
        <v>8285</v>
      </c>
      <c r="D31" s="19">
        <f>C31/C33</f>
        <v>0.6025454545454545</v>
      </c>
      <c r="E31" s="60"/>
      <c r="F31" s="61"/>
      <c r="G31" s="61"/>
      <c r="H31" s="61"/>
      <c r="I31" s="61"/>
      <c r="J31" s="61"/>
      <c r="K31" s="61"/>
      <c r="L31" s="61"/>
      <c r="M31" s="61"/>
    </row>
    <row r="32" spans="1:13" ht="32.65" customHeight="1">
      <c r="A32" s="12"/>
      <c r="B32" s="9" t="s">
        <v>176</v>
      </c>
      <c r="C32" s="18">
        <v>2603</v>
      </c>
      <c r="D32" s="19">
        <f>C32/C33</f>
        <v>0.1893090909090909</v>
      </c>
      <c r="E32" s="60"/>
      <c r="F32" s="61"/>
      <c r="G32" s="61"/>
      <c r="H32" s="61"/>
      <c r="I32" s="61"/>
      <c r="J32" s="61"/>
      <c r="K32" s="61"/>
      <c r="L32" s="61"/>
      <c r="M32" s="61"/>
    </row>
    <row r="33" spans="1:13" ht="20.65" customHeight="1">
      <c r="A33" s="12"/>
      <c r="B33" s="9" t="s">
        <v>50</v>
      </c>
      <c r="C33" s="18">
        <f>SUM(C30:C32)</f>
        <v>13750</v>
      </c>
      <c r="D33" s="19">
        <f>SUM(D30:D32)</f>
        <v>0.99999999999999989</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2947</v>
      </c>
      <c r="D36" s="19">
        <f>C36/C38</f>
        <v>0.23841113178545426</v>
      </c>
      <c r="E36" s="60"/>
      <c r="F36" s="61"/>
      <c r="G36" s="61"/>
      <c r="H36" s="61"/>
      <c r="I36" s="61"/>
      <c r="J36" s="61"/>
      <c r="K36" s="61"/>
      <c r="L36" s="61"/>
      <c r="M36" s="61"/>
    </row>
    <row r="37" spans="1:13" ht="20.65" customHeight="1">
      <c r="A37" s="12"/>
      <c r="B37" s="9" t="s">
        <v>199</v>
      </c>
      <c r="C37" s="18">
        <v>9414</v>
      </c>
      <c r="D37" s="19">
        <f>C37/C38</f>
        <v>0.76158886821454574</v>
      </c>
      <c r="E37" s="60"/>
      <c r="F37" s="61"/>
      <c r="G37" s="61"/>
      <c r="H37" s="61"/>
      <c r="I37" s="61"/>
      <c r="J37" s="61"/>
      <c r="K37" s="61"/>
      <c r="L37" s="61"/>
      <c r="M37" s="61"/>
    </row>
    <row r="38" spans="1:13" ht="20.65" customHeight="1">
      <c r="A38" s="12"/>
      <c r="B38" s="9" t="s">
        <v>50</v>
      </c>
      <c r="C38" s="18">
        <f>SUM(C36:C37)</f>
        <v>12361</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5344</v>
      </c>
      <c r="D41" s="19">
        <f>C41/C44</f>
        <v>0.43359026369168358</v>
      </c>
      <c r="E41" s="60"/>
      <c r="F41" s="61"/>
      <c r="G41" s="61"/>
      <c r="H41" s="61"/>
      <c r="I41" s="61"/>
      <c r="J41" s="61"/>
      <c r="K41" s="61"/>
      <c r="L41" s="61"/>
      <c r="M41" s="61"/>
    </row>
    <row r="42" spans="1:13" ht="20.65" customHeight="1">
      <c r="A42" s="12"/>
      <c r="B42" s="9" t="s">
        <v>220</v>
      </c>
      <c r="C42" s="18">
        <v>3808</v>
      </c>
      <c r="D42" s="19">
        <f>C42/C44</f>
        <v>0.30896551724137933</v>
      </c>
      <c r="E42" s="60"/>
      <c r="F42" s="61"/>
      <c r="G42" s="61"/>
      <c r="H42" s="61"/>
      <c r="I42" s="61"/>
      <c r="J42" s="61"/>
      <c r="K42" s="61"/>
      <c r="L42" s="61"/>
      <c r="M42" s="61"/>
    </row>
    <row r="43" spans="1:13" ht="32.65" customHeight="1">
      <c r="A43" s="12"/>
      <c r="B43" s="9" t="s">
        <v>224</v>
      </c>
      <c r="C43" s="18">
        <v>3173</v>
      </c>
      <c r="D43" s="19">
        <f>C43/C44</f>
        <v>0.2574442190669371</v>
      </c>
      <c r="E43" s="60"/>
      <c r="F43" s="61"/>
      <c r="G43" s="61"/>
      <c r="H43" s="61"/>
      <c r="I43" s="61"/>
      <c r="J43" s="61"/>
      <c r="K43" s="61"/>
      <c r="L43" s="61"/>
      <c r="M43" s="61"/>
    </row>
    <row r="44" spans="1:13" ht="20.65" customHeight="1">
      <c r="A44" s="12"/>
      <c r="B44" s="9" t="s">
        <v>50</v>
      </c>
      <c r="C44" s="18">
        <f>SUM(C41:C43)</f>
        <v>12325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5769</v>
      </c>
      <c r="D47" s="19">
        <f>C47/C49</f>
        <v>0.50292040798535442</v>
      </c>
      <c r="E47" s="60"/>
      <c r="F47" s="61"/>
      <c r="G47" s="61"/>
      <c r="H47" s="61"/>
      <c r="I47" s="61"/>
      <c r="J47" s="61"/>
      <c r="K47" s="61"/>
      <c r="L47" s="61"/>
      <c r="M47" s="61"/>
    </row>
    <row r="48" spans="1:13" ht="32.65" customHeight="1">
      <c r="A48" s="12"/>
      <c r="B48" s="9" t="s">
        <v>241</v>
      </c>
      <c r="C48" s="18">
        <v>5702</v>
      </c>
      <c r="D48" s="19">
        <f>C48/C49</f>
        <v>0.49707959201464563</v>
      </c>
      <c r="E48" s="60"/>
      <c r="F48" s="61"/>
      <c r="G48" s="61"/>
      <c r="H48" s="61"/>
      <c r="I48" s="61"/>
      <c r="J48" s="61"/>
      <c r="K48" s="61"/>
      <c r="L48" s="61"/>
      <c r="M48" s="61"/>
    </row>
    <row r="49" spans="1:13" ht="20.65" customHeight="1">
      <c r="A49" s="12"/>
      <c r="B49" s="9" t="s">
        <v>50</v>
      </c>
      <c r="C49" s="18">
        <f>SUM(C47:C48)</f>
        <v>11471</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7703</v>
      </c>
      <c r="D52" s="19">
        <f>C52/C54</f>
        <v>0.66405172413793101</v>
      </c>
      <c r="E52" s="60"/>
      <c r="F52" s="61"/>
      <c r="G52" s="61"/>
      <c r="H52" s="61"/>
      <c r="I52" s="61"/>
      <c r="J52" s="61"/>
      <c r="K52" s="61"/>
      <c r="L52" s="61"/>
      <c r="M52" s="61"/>
    </row>
    <row r="53" spans="1:13" ht="20.65" customHeight="1">
      <c r="A53" s="12"/>
      <c r="B53" s="9" t="s">
        <v>259</v>
      </c>
      <c r="C53" s="18">
        <v>3897</v>
      </c>
      <c r="D53" s="19">
        <f>C53/C54</f>
        <v>0.33594827586206899</v>
      </c>
      <c r="E53" s="60"/>
      <c r="F53" s="61"/>
      <c r="G53" s="61"/>
      <c r="H53" s="61"/>
      <c r="I53" s="61"/>
      <c r="J53" s="61"/>
      <c r="K53" s="61"/>
      <c r="L53" s="61"/>
      <c r="M53" s="61"/>
    </row>
    <row r="54" spans="1:13" ht="20.65" customHeight="1">
      <c r="A54" s="12"/>
      <c r="B54" s="9" t="s">
        <v>50</v>
      </c>
      <c r="C54" s="18">
        <f>SUM(C52:C53)</f>
        <v>11600</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5737</v>
      </c>
      <c r="D57" s="19">
        <f>C57/C60</f>
        <v>0.47704972559454517</v>
      </c>
      <c r="E57" s="60"/>
      <c r="F57" s="61"/>
      <c r="G57" s="61"/>
      <c r="H57" s="61"/>
      <c r="I57" s="61"/>
      <c r="J57" s="61"/>
      <c r="K57" s="61"/>
      <c r="L57" s="61"/>
      <c r="M57" s="61"/>
    </row>
    <row r="58" spans="1:13" ht="20.65" customHeight="1">
      <c r="A58" s="12"/>
      <c r="B58" s="9" t="s">
        <v>274</v>
      </c>
      <c r="C58" s="18">
        <v>4313</v>
      </c>
      <c r="D58" s="19">
        <f>C58/C60</f>
        <v>0.35863961416929985</v>
      </c>
      <c r="E58" s="60"/>
      <c r="F58" s="61"/>
      <c r="G58" s="61"/>
      <c r="H58" s="61"/>
      <c r="I58" s="61"/>
      <c r="J58" s="61"/>
      <c r="K58" s="61"/>
      <c r="L58" s="61"/>
      <c r="M58" s="61"/>
    </row>
    <row r="59" spans="1:13" ht="20.65" customHeight="1">
      <c r="A59" s="12"/>
      <c r="B59" s="9" t="s">
        <v>278</v>
      </c>
      <c r="C59" s="18">
        <v>1976</v>
      </c>
      <c r="D59" s="19">
        <f>C59/C60</f>
        <v>0.16431066023615501</v>
      </c>
      <c r="E59" s="60"/>
      <c r="F59" s="61"/>
      <c r="G59" s="61"/>
      <c r="H59" s="61"/>
      <c r="I59" s="61"/>
      <c r="J59" s="61"/>
      <c r="K59" s="61"/>
      <c r="L59" s="61"/>
      <c r="M59" s="61"/>
    </row>
    <row r="60" spans="1:13" ht="20.65" customHeight="1">
      <c r="A60" s="12"/>
      <c r="B60" s="9" t="s">
        <v>50</v>
      </c>
      <c r="C60" s="18">
        <f>SUM(C57:C59)</f>
        <v>12026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4083</v>
      </c>
      <c r="D63" s="19">
        <f>C63/C65</f>
        <v>0.35338410939934223</v>
      </c>
      <c r="E63" s="60"/>
      <c r="F63" s="61"/>
      <c r="G63" s="61"/>
      <c r="H63" s="61"/>
      <c r="I63" s="61"/>
      <c r="J63" s="61"/>
      <c r="K63" s="61"/>
      <c r="L63" s="61"/>
      <c r="M63" s="61"/>
    </row>
    <row r="64" spans="1:13" ht="20.65" customHeight="1">
      <c r="A64" s="12"/>
      <c r="B64" s="9" t="s">
        <v>295</v>
      </c>
      <c r="C64" s="18">
        <v>7471</v>
      </c>
      <c r="D64" s="19">
        <f>C64/C65</f>
        <v>0.64661589060065783</v>
      </c>
      <c r="E64" s="60"/>
      <c r="F64" s="61"/>
      <c r="G64" s="61"/>
      <c r="H64" s="61"/>
      <c r="I64" s="61"/>
      <c r="J64" s="61"/>
      <c r="K64" s="61"/>
      <c r="L64" s="61"/>
      <c r="M64" s="61"/>
    </row>
    <row r="65" spans="1:13" ht="20.65" customHeight="1">
      <c r="A65" s="12"/>
      <c r="B65" s="9" t="s">
        <v>50</v>
      </c>
      <c r="C65" s="18">
        <f>SUM(C63:C64)</f>
        <v>11554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2683</v>
      </c>
      <c r="D68" s="19">
        <f>C68/C70</f>
        <v>0.17661773418471463</v>
      </c>
      <c r="E68" s="60"/>
      <c r="F68" s="61"/>
      <c r="G68" s="61"/>
      <c r="H68" s="61"/>
      <c r="I68" s="61"/>
      <c r="J68" s="61"/>
      <c r="K68" s="61"/>
      <c r="L68" s="61"/>
      <c r="M68" s="61"/>
    </row>
    <row r="69" spans="1:13" ht="20.65" customHeight="1">
      <c r="A69" s="12"/>
      <c r="B69" s="9" t="s">
        <v>309</v>
      </c>
      <c r="C69" s="18">
        <v>12508</v>
      </c>
      <c r="D69" s="19">
        <f>C69/C70</f>
        <v>0.8233822658152854</v>
      </c>
      <c r="E69" s="60"/>
      <c r="F69" s="61"/>
      <c r="G69" s="61"/>
      <c r="H69" s="61"/>
      <c r="I69" s="61"/>
      <c r="J69" s="61"/>
      <c r="K69" s="61"/>
      <c r="L69" s="61"/>
      <c r="M69" s="61"/>
    </row>
    <row r="70" spans="1:13" ht="20.65" customHeight="1">
      <c r="A70" s="12"/>
      <c r="B70" s="9" t="s">
        <v>50</v>
      </c>
      <c r="C70" s="18">
        <f>SUM(C68:C69)</f>
        <v>15191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1661</v>
      </c>
      <c r="D73" s="19">
        <f>C73/C76</f>
        <v>0.11190460149565452</v>
      </c>
      <c r="E73" s="60"/>
      <c r="F73" s="61"/>
      <c r="G73" s="61"/>
      <c r="H73" s="61"/>
      <c r="I73" s="61"/>
      <c r="J73" s="61"/>
      <c r="K73" s="61"/>
      <c r="L73" s="61"/>
      <c r="M73" s="61"/>
    </row>
    <row r="74" spans="1:13" ht="20.65" customHeight="1">
      <c r="A74" s="12"/>
      <c r="B74" s="9" t="s">
        <v>321</v>
      </c>
      <c r="C74" s="18">
        <v>1495</v>
      </c>
      <c r="D74" s="19">
        <f>C74/C76</f>
        <v>0.10072087852859934</v>
      </c>
      <c r="E74" s="60"/>
      <c r="F74" s="61"/>
      <c r="G74" s="61"/>
      <c r="H74" s="61"/>
      <c r="I74" s="61"/>
      <c r="J74" s="61"/>
      <c r="K74" s="61"/>
      <c r="L74" s="61"/>
      <c r="M74" s="61"/>
    </row>
    <row r="75" spans="1:13" ht="20.65" customHeight="1">
      <c r="A75" s="12"/>
      <c r="B75" s="9" t="s">
        <v>323</v>
      </c>
      <c r="C75" s="18">
        <v>11687</v>
      </c>
      <c r="D75" s="19">
        <f>C75/C76</f>
        <v>0.78737451997574615</v>
      </c>
      <c r="E75" s="60"/>
      <c r="F75" s="61"/>
      <c r="G75" s="61"/>
      <c r="H75" s="61"/>
      <c r="I75" s="61"/>
      <c r="J75" s="61"/>
      <c r="K75" s="61"/>
      <c r="L75" s="61"/>
      <c r="M75" s="61"/>
    </row>
    <row r="76" spans="1:13" ht="20.65" customHeight="1">
      <c r="A76" s="12"/>
      <c r="B76" s="9" t="s">
        <v>50</v>
      </c>
      <c r="C76" s="18">
        <f>SUM(C73:C75)</f>
        <v>14843</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3668</v>
      </c>
      <c r="D79" s="19">
        <f>C79/C82</f>
        <v>0.24060347654968842</v>
      </c>
      <c r="E79" s="60"/>
      <c r="F79" s="61"/>
      <c r="G79" s="61"/>
      <c r="H79" s="61"/>
      <c r="I79" s="61"/>
      <c r="J79" s="61"/>
      <c r="K79" s="61"/>
      <c r="L79" s="61"/>
      <c r="M79" s="61"/>
    </row>
    <row r="80" spans="1:13" ht="20.65" customHeight="1">
      <c r="A80" s="12"/>
      <c r="B80" s="9" t="s">
        <v>332</v>
      </c>
      <c r="C80" s="18">
        <v>4301</v>
      </c>
      <c r="D80" s="19">
        <f>C80/C82</f>
        <v>0.28212528697933748</v>
      </c>
      <c r="E80" s="60"/>
      <c r="F80" s="61"/>
      <c r="G80" s="61"/>
      <c r="H80" s="61"/>
      <c r="I80" s="61"/>
      <c r="J80" s="61"/>
      <c r="K80" s="61"/>
      <c r="L80" s="61"/>
      <c r="M80" s="61"/>
    </row>
    <row r="81" spans="1:13" ht="20.65" customHeight="1">
      <c r="A81" s="12"/>
      <c r="B81" s="9" t="s">
        <v>333</v>
      </c>
      <c r="C81" s="18">
        <v>7276</v>
      </c>
      <c r="D81" s="19">
        <f>C81/C82</f>
        <v>0.47727123647097408</v>
      </c>
      <c r="E81" s="60"/>
      <c r="F81" s="61"/>
      <c r="G81" s="61"/>
      <c r="H81" s="61"/>
      <c r="I81" s="61"/>
      <c r="J81" s="61"/>
      <c r="K81" s="61"/>
      <c r="L81" s="61"/>
      <c r="M81" s="61"/>
    </row>
    <row r="82" spans="1:13" ht="20.65" customHeight="1">
      <c r="A82" s="12"/>
      <c r="B82" s="9" t="s">
        <v>50</v>
      </c>
      <c r="C82" s="18">
        <f>SUM(C79:C81)</f>
        <v>15245</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926</v>
      </c>
      <c r="D85" s="19">
        <f>C85/C89</f>
        <v>6.3316239316239323E-2</v>
      </c>
      <c r="E85" s="60"/>
      <c r="F85" s="61"/>
      <c r="G85" s="61"/>
      <c r="H85" s="61"/>
      <c r="I85" s="61"/>
      <c r="J85" s="61"/>
      <c r="K85" s="61"/>
      <c r="L85" s="61"/>
      <c r="M85" s="61"/>
    </row>
    <row r="86" spans="1:13" ht="20.65" customHeight="1">
      <c r="A86" s="12"/>
      <c r="B86" s="9" t="s">
        <v>342</v>
      </c>
      <c r="C86" s="18">
        <v>4204</v>
      </c>
      <c r="D86" s="19">
        <f>C86/C89</f>
        <v>0.28745299145299147</v>
      </c>
      <c r="E86" s="60"/>
      <c r="F86" s="61"/>
      <c r="G86" s="61"/>
      <c r="H86" s="61"/>
      <c r="I86" s="61"/>
      <c r="J86" s="61"/>
      <c r="K86" s="61"/>
      <c r="L86" s="61"/>
      <c r="M86" s="61"/>
    </row>
    <row r="87" spans="1:13" ht="20.65" customHeight="1">
      <c r="A87" s="12"/>
      <c r="B87" s="9" t="s">
        <v>344</v>
      </c>
      <c r="C87" s="18">
        <v>1639</v>
      </c>
      <c r="D87" s="19">
        <f>C87/C89</f>
        <v>0.11206837606837607</v>
      </c>
      <c r="E87" s="60"/>
      <c r="F87" s="61"/>
      <c r="G87" s="61"/>
      <c r="H87" s="61"/>
      <c r="I87" s="61"/>
      <c r="J87" s="61"/>
      <c r="K87" s="61"/>
      <c r="L87" s="61"/>
      <c r="M87" s="61"/>
    </row>
    <row r="88" spans="1:13" ht="20.65" customHeight="1">
      <c r="A88" s="12"/>
      <c r="B88" s="9" t="s">
        <v>346</v>
      </c>
      <c r="C88" s="18">
        <v>7856</v>
      </c>
      <c r="D88" s="19">
        <f>C88/C89</f>
        <v>0.53716239316239311</v>
      </c>
      <c r="E88" s="60"/>
      <c r="F88" s="61"/>
      <c r="G88" s="61"/>
      <c r="H88" s="61"/>
      <c r="I88" s="61"/>
      <c r="J88" s="61"/>
      <c r="K88" s="61"/>
      <c r="L88" s="61"/>
      <c r="M88" s="61"/>
    </row>
    <row r="89" spans="1:13" ht="20.65" customHeight="1">
      <c r="A89" s="12"/>
      <c r="B89" s="9" t="s">
        <v>50</v>
      </c>
      <c r="C89" s="18">
        <f>SUM(C85:C88)</f>
        <v>14625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5820</v>
      </c>
      <c r="D92" s="19">
        <f>C92/C94</f>
        <v>0.44288866905106156</v>
      </c>
      <c r="E92" s="60"/>
      <c r="F92" s="61"/>
      <c r="G92" s="61"/>
      <c r="H92" s="61"/>
      <c r="I92" s="61"/>
      <c r="J92" s="61"/>
      <c r="K92" s="61"/>
      <c r="L92" s="61"/>
      <c r="M92" s="61"/>
    </row>
    <row r="93" spans="1:13" ht="20.65" customHeight="1">
      <c r="A93" s="12"/>
      <c r="B93" s="9" t="s">
        <v>355</v>
      </c>
      <c r="C93" s="18">
        <v>7321</v>
      </c>
      <c r="D93" s="19">
        <f>C93/C94</f>
        <v>0.55711133094893839</v>
      </c>
      <c r="E93" s="60"/>
      <c r="F93" s="61"/>
      <c r="G93" s="61"/>
      <c r="H93" s="61"/>
      <c r="I93" s="61"/>
      <c r="J93" s="61"/>
      <c r="K93" s="61"/>
      <c r="L93" s="61"/>
      <c r="M93" s="61"/>
    </row>
    <row r="94" spans="1:13" ht="20.65" customHeight="1">
      <c r="A94" s="12"/>
      <c r="B94" s="9" t="s">
        <v>50</v>
      </c>
      <c r="C94" s="18">
        <f>SUM(C92:C93)</f>
        <v>13141</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8216</v>
      </c>
      <c r="D97" s="19">
        <f>C97/C99</f>
        <v>0.68409658617818481</v>
      </c>
      <c r="E97" s="60"/>
      <c r="F97" s="61"/>
      <c r="G97" s="61"/>
      <c r="H97" s="61"/>
      <c r="I97" s="61"/>
      <c r="J97" s="61"/>
      <c r="K97" s="61"/>
      <c r="L97" s="61"/>
      <c r="M97" s="61"/>
    </row>
    <row r="98" spans="1:13" ht="20.65" customHeight="1">
      <c r="A98" s="12"/>
      <c r="B98" s="9" t="s">
        <v>364</v>
      </c>
      <c r="C98" s="18">
        <v>3794</v>
      </c>
      <c r="D98" s="19">
        <f>C98/C99</f>
        <v>0.31590341382181514</v>
      </c>
      <c r="E98" s="60"/>
      <c r="F98" s="61"/>
      <c r="G98" s="61"/>
      <c r="H98" s="61"/>
      <c r="I98" s="61"/>
      <c r="J98" s="61"/>
      <c r="K98" s="61"/>
      <c r="L98" s="61"/>
      <c r="M98" s="61"/>
    </row>
    <row r="99" spans="1:13" ht="20.65" customHeight="1">
      <c r="A99" s="12"/>
      <c r="B99" s="9" t="s">
        <v>50</v>
      </c>
      <c r="C99" s="18">
        <f>SUM(C97:C98)</f>
        <v>12010</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4"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102</v>
      </c>
      <c r="G3" s="9" t="s">
        <v>16</v>
      </c>
      <c r="H3" s="9" t="s">
        <v>17</v>
      </c>
      <c r="I3" s="56"/>
      <c r="J3" s="9" t="s">
        <v>549</v>
      </c>
      <c r="K3" s="9" t="s">
        <v>16</v>
      </c>
      <c r="L3" s="9" t="s">
        <v>17</v>
      </c>
      <c r="M3" s="57"/>
    </row>
    <row r="4" spans="1:13" ht="20.65" customHeight="1">
      <c r="A4" s="12"/>
      <c r="B4" s="9" t="s">
        <v>27</v>
      </c>
      <c r="C4" s="18">
        <v>9016</v>
      </c>
      <c r="D4" s="19">
        <f>C4/C9</f>
        <v>0.48743039411796507</v>
      </c>
      <c r="E4" s="59"/>
      <c r="F4" s="9" t="s">
        <v>109</v>
      </c>
      <c r="G4" s="18">
        <v>11056</v>
      </c>
      <c r="H4" s="19">
        <f>G4/G6</f>
        <v>0.62301363687591571</v>
      </c>
      <c r="I4" s="59"/>
      <c r="J4" s="9" t="s">
        <v>1005</v>
      </c>
      <c r="K4" s="18">
        <v>10470</v>
      </c>
      <c r="L4" s="19">
        <f>K4/K6</f>
        <v>0.68088703908434678</v>
      </c>
      <c r="M4" s="60"/>
    </row>
    <row r="5" spans="1:13" ht="20.65" customHeight="1">
      <c r="A5" s="12"/>
      <c r="B5" s="9" t="s">
        <v>37</v>
      </c>
      <c r="C5" s="18">
        <v>2412</v>
      </c>
      <c r="D5" s="19">
        <f>C5/C9</f>
        <v>0.13039952424717521</v>
      </c>
      <c r="E5" s="59"/>
      <c r="F5" s="9" t="s">
        <v>112</v>
      </c>
      <c r="G5" s="18">
        <v>6690</v>
      </c>
      <c r="H5" s="19">
        <f>G5/G6</f>
        <v>0.37698636312408429</v>
      </c>
      <c r="I5" s="59"/>
      <c r="J5" s="9" t="s">
        <v>1006</v>
      </c>
      <c r="K5" s="18">
        <v>4907</v>
      </c>
      <c r="L5" s="19">
        <f>K5/K6</f>
        <v>0.31911296091565322</v>
      </c>
      <c r="M5" s="60"/>
    </row>
    <row r="6" spans="1:13" ht="20.65" customHeight="1">
      <c r="A6" s="12"/>
      <c r="B6" s="9" t="s">
        <v>47</v>
      </c>
      <c r="C6" s="18">
        <v>224</v>
      </c>
      <c r="D6" s="19">
        <f>C6/C9</f>
        <v>1.2110071903551928E-2</v>
      </c>
      <c r="E6" s="59"/>
      <c r="F6" s="9" t="s">
        <v>50</v>
      </c>
      <c r="G6" s="18">
        <f>SUM(G4:G5)</f>
        <v>17746</v>
      </c>
      <c r="H6" s="19">
        <f>SUM(H4:H5)</f>
        <v>1</v>
      </c>
      <c r="I6" s="59"/>
      <c r="J6" s="9" t="s">
        <v>50</v>
      </c>
      <c r="K6" s="18">
        <f>SUM(K4:K5)</f>
        <v>15377</v>
      </c>
      <c r="L6" s="19">
        <f>SUM(L4:L5)</f>
        <v>1</v>
      </c>
      <c r="M6" s="60"/>
    </row>
    <row r="7" spans="1:13" ht="20.65" customHeight="1">
      <c r="A7" s="12"/>
      <c r="B7" s="9" t="s">
        <v>52</v>
      </c>
      <c r="C7" s="18">
        <v>6788</v>
      </c>
      <c r="D7" s="19">
        <f>C7/C9</f>
        <v>0.36697842893442179</v>
      </c>
      <c r="E7" s="60"/>
      <c r="F7" s="63"/>
      <c r="G7" s="63"/>
      <c r="H7" s="63"/>
      <c r="I7" s="61"/>
      <c r="J7" s="63"/>
      <c r="K7" s="63"/>
      <c r="L7" s="63"/>
      <c r="M7" s="61"/>
    </row>
    <row r="8" spans="1:13" ht="32.65" customHeight="1">
      <c r="A8" s="12"/>
      <c r="B8" s="9" t="s">
        <v>55</v>
      </c>
      <c r="C8" s="18">
        <v>57</v>
      </c>
      <c r="D8" s="19">
        <f>C8/C9</f>
        <v>3.0815807968859817E-3</v>
      </c>
      <c r="E8" s="59"/>
      <c r="F8" s="9" t="s">
        <v>58</v>
      </c>
      <c r="G8" s="9" t="s">
        <v>16</v>
      </c>
      <c r="H8" s="9" t="s">
        <v>17</v>
      </c>
      <c r="I8" s="59"/>
      <c r="J8" s="9" t="s">
        <v>539</v>
      </c>
      <c r="K8" s="9" t="s">
        <v>16</v>
      </c>
      <c r="L8" s="9" t="s">
        <v>17</v>
      </c>
      <c r="M8" s="60"/>
    </row>
    <row r="9" spans="1:13" ht="20.65" customHeight="1">
      <c r="A9" s="12"/>
      <c r="B9" s="9" t="s">
        <v>50</v>
      </c>
      <c r="C9" s="18">
        <f>SUM(C4:C8)</f>
        <v>18497</v>
      </c>
      <c r="D9" s="19">
        <f>SUM(D4:D8)</f>
        <v>1</v>
      </c>
      <c r="E9" s="59"/>
      <c r="F9" s="9" t="s">
        <v>63</v>
      </c>
      <c r="G9" s="18">
        <v>1769</v>
      </c>
      <c r="H9" s="19">
        <f>G9/G11</f>
        <v>0.31611865618298784</v>
      </c>
      <c r="I9" s="59"/>
      <c r="J9" s="9" t="s">
        <v>1007</v>
      </c>
      <c r="K9" s="18">
        <v>3130</v>
      </c>
      <c r="L9" s="19">
        <f>K9/K11</f>
        <v>0.19950283638217858</v>
      </c>
      <c r="M9" s="60"/>
    </row>
    <row r="10" spans="1:13" ht="32.65" customHeight="1">
      <c r="A10" s="49"/>
      <c r="B10" s="62"/>
      <c r="C10" s="63"/>
      <c r="D10" s="63"/>
      <c r="E10" s="64"/>
      <c r="F10" s="9" t="s">
        <v>70</v>
      </c>
      <c r="G10" s="18">
        <v>3827</v>
      </c>
      <c r="H10" s="19">
        <f>G10/G11</f>
        <v>0.68388134381701216</v>
      </c>
      <c r="I10" s="59"/>
      <c r="J10" s="9" t="s">
        <v>1008</v>
      </c>
      <c r="K10" s="18">
        <v>12559</v>
      </c>
      <c r="L10" s="19">
        <f>K10/K11</f>
        <v>0.80049716361782142</v>
      </c>
      <c r="M10" s="60"/>
    </row>
    <row r="11" spans="1:13" ht="20.65" customHeight="1">
      <c r="A11" s="12"/>
      <c r="B11" s="9" t="s">
        <v>75</v>
      </c>
      <c r="C11" s="9" t="s">
        <v>16</v>
      </c>
      <c r="D11" s="9" t="s">
        <v>17</v>
      </c>
      <c r="E11" s="59"/>
      <c r="F11" s="9" t="s">
        <v>50</v>
      </c>
      <c r="G11" s="18">
        <f>SUM(G9:G10)</f>
        <v>5596</v>
      </c>
      <c r="H11" s="19">
        <f>SUM(H9:H10)</f>
        <v>1</v>
      </c>
      <c r="I11" s="59"/>
      <c r="J11" s="9" t="s">
        <v>50</v>
      </c>
      <c r="K11" s="18">
        <f>SUM(K9:K10)</f>
        <v>15689</v>
      </c>
      <c r="L11" s="19">
        <f>SUM(L9:L10)</f>
        <v>1</v>
      </c>
      <c r="M11" s="60"/>
    </row>
    <row r="12" spans="1:13" ht="20.65" customHeight="1">
      <c r="A12" s="12"/>
      <c r="B12" s="9" t="s">
        <v>81</v>
      </c>
      <c r="C12" s="18">
        <v>7775</v>
      </c>
      <c r="D12" s="19">
        <f>C12/C15</f>
        <v>0.45708406819517933</v>
      </c>
      <c r="E12" s="60"/>
      <c r="F12" s="63"/>
      <c r="G12" s="63"/>
      <c r="H12" s="63"/>
      <c r="I12" s="61"/>
      <c r="J12" s="63"/>
      <c r="K12" s="63"/>
      <c r="L12" s="63"/>
      <c r="M12" s="61"/>
    </row>
    <row r="13" spans="1:13" ht="32.65" customHeight="1">
      <c r="A13" s="12"/>
      <c r="B13" s="9" t="s">
        <v>85</v>
      </c>
      <c r="C13" s="18">
        <v>7329</v>
      </c>
      <c r="D13" s="19">
        <f>C13/C15</f>
        <v>0.43086419753086419</v>
      </c>
      <c r="E13" s="59"/>
      <c r="F13" s="9" t="s">
        <v>88</v>
      </c>
      <c r="G13" s="9" t="s">
        <v>16</v>
      </c>
      <c r="H13" s="9" t="s">
        <v>17</v>
      </c>
      <c r="I13" s="59"/>
      <c r="J13" s="9" t="s">
        <v>542</v>
      </c>
      <c r="K13" s="9" t="s">
        <v>16</v>
      </c>
      <c r="L13" s="9" t="s">
        <v>17</v>
      </c>
      <c r="M13" s="60"/>
    </row>
    <row r="14" spans="1:13" ht="20.65" customHeight="1">
      <c r="A14" s="12"/>
      <c r="B14" s="9" t="s">
        <v>90</v>
      </c>
      <c r="C14" s="18">
        <v>1906</v>
      </c>
      <c r="D14" s="19">
        <f>C14/C15</f>
        <v>0.1120517342739565</v>
      </c>
      <c r="E14" s="59"/>
      <c r="F14" s="9" t="s">
        <v>92</v>
      </c>
      <c r="G14" s="43">
        <v>739</v>
      </c>
      <c r="H14" s="19">
        <f>G14/G17</f>
        <v>0.13725854383358099</v>
      </c>
      <c r="I14" s="59"/>
      <c r="J14" s="9" t="s">
        <v>1009</v>
      </c>
      <c r="K14" s="18">
        <v>2935</v>
      </c>
      <c r="L14" s="19">
        <f>K14/K20</f>
        <v>0.16521249648184633</v>
      </c>
      <c r="M14" s="60"/>
    </row>
    <row r="15" spans="1:13" ht="20.65" customHeight="1">
      <c r="A15" s="12"/>
      <c r="B15" s="9" t="s">
        <v>50</v>
      </c>
      <c r="C15" s="18">
        <f>SUM(C12:C14)</f>
        <v>17010</v>
      </c>
      <c r="D15" s="19">
        <f>SUM(D12:D14)</f>
        <v>1</v>
      </c>
      <c r="E15" s="59"/>
      <c r="F15" s="9" t="s">
        <v>97</v>
      </c>
      <c r="G15" s="43">
        <v>1045</v>
      </c>
      <c r="H15" s="19">
        <f>G15/G17</f>
        <v>0.19409361069836553</v>
      </c>
      <c r="I15" s="59"/>
      <c r="J15" s="9" t="s">
        <v>1010</v>
      </c>
      <c r="K15" s="18">
        <v>1837</v>
      </c>
      <c r="L15" s="19">
        <f>K15/K20</f>
        <v>0.10340557275541795</v>
      </c>
      <c r="M15" s="60"/>
    </row>
    <row r="16" spans="1:13" ht="32.65" customHeight="1">
      <c r="A16" s="49"/>
      <c r="B16" s="62"/>
      <c r="C16" s="63"/>
      <c r="D16" s="63"/>
      <c r="E16" s="64"/>
      <c r="F16" s="9" t="s">
        <v>104</v>
      </c>
      <c r="G16" s="43">
        <v>3600</v>
      </c>
      <c r="H16" s="19">
        <f>G16/G17</f>
        <v>0.66864784546805345</v>
      </c>
      <c r="I16" s="59"/>
      <c r="J16" s="9" t="s">
        <v>1011</v>
      </c>
      <c r="K16" s="18">
        <v>215</v>
      </c>
      <c r="L16" s="19">
        <f>K16/K20</f>
        <v>1.2102448634956376E-2</v>
      </c>
      <c r="M16" s="60"/>
    </row>
    <row r="17" spans="1:13" ht="20.65" customHeight="1">
      <c r="A17" s="12"/>
      <c r="B17" s="9" t="s">
        <v>108</v>
      </c>
      <c r="C17" s="9" t="s">
        <v>16</v>
      </c>
      <c r="D17" s="9" t="s">
        <v>17</v>
      </c>
      <c r="E17" s="59"/>
      <c r="F17" s="9" t="s">
        <v>50</v>
      </c>
      <c r="G17" s="18">
        <f>SUM(G14:G16)</f>
        <v>5384</v>
      </c>
      <c r="H17" s="19">
        <f>SUM(H14:H16)</f>
        <v>1</v>
      </c>
      <c r="I17" s="59"/>
      <c r="J17" s="9" t="s">
        <v>1012</v>
      </c>
      <c r="K17" s="18">
        <v>319</v>
      </c>
      <c r="L17" s="19">
        <f>K17/K20</f>
        <v>1.7956656346749224E-2</v>
      </c>
      <c r="M17" s="60"/>
    </row>
    <row r="18" spans="1:13" ht="20.65" customHeight="1">
      <c r="A18" s="12"/>
      <c r="B18" s="9" t="s">
        <v>111</v>
      </c>
      <c r="C18" s="18">
        <v>3797</v>
      </c>
      <c r="D18" s="19">
        <f>C18/C22</f>
        <v>0.23009332202157315</v>
      </c>
      <c r="E18" s="60"/>
      <c r="F18" s="63"/>
      <c r="G18" s="63"/>
      <c r="H18" s="63"/>
      <c r="I18" s="64"/>
      <c r="J18" s="9" t="s">
        <v>1013</v>
      </c>
      <c r="K18" s="18">
        <v>862</v>
      </c>
      <c r="L18" s="19">
        <f>K18/K20</f>
        <v>4.8522375457359976E-2</v>
      </c>
      <c r="M18" s="60"/>
    </row>
    <row r="19" spans="1:13" ht="20.65" customHeight="1">
      <c r="A19" s="12"/>
      <c r="B19" s="9" t="s">
        <v>114</v>
      </c>
      <c r="C19" s="18">
        <v>3902</v>
      </c>
      <c r="D19" s="19">
        <f>C19/C22</f>
        <v>0.23645618712883287</v>
      </c>
      <c r="E19" s="59"/>
      <c r="F19" s="9" t="s">
        <v>23</v>
      </c>
      <c r="G19" s="9" t="s">
        <v>16</v>
      </c>
      <c r="H19" s="9" t="s">
        <v>17</v>
      </c>
      <c r="I19" s="59"/>
      <c r="J19" s="9" t="s">
        <v>1014</v>
      </c>
      <c r="K19" s="18">
        <v>11597</v>
      </c>
      <c r="L19" s="19">
        <f>K19/K20</f>
        <v>0.65280045032367018</v>
      </c>
      <c r="M19" s="60"/>
    </row>
    <row r="20" spans="1:13" ht="20.65" customHeight="1">
      <c r="A20" s="12"/>
      <c r="B20" s="9" t="s">
        <v>120</v>
      </c>
      <c r="C20" s="18">
        <v>5128</v>
      </c>
      <c r="D20" s="19">
        <f>C20/C22</f>
        <v>0.31075021209550358</v>
      </c>
      <c r="E20" s="59"/>
      <c r="F20" s="9" t="s">
        <v>33</v>
      </c>
      <c r="G20" s="18">
        <v>10465</v>
      </c>
      <c r="H20" s="19">
        <f>G20/G22</f>
        <v>0.65912955848082133</v>
      </c>
      <c r="I20" s="59"/>
      <c r="J20" s="9" t="s">
        <v>50</v>
      </c>
      <c r="K20" s="18">
        <f>SUM(K14:K19)</f>
        <v>17765</v>
      </c>
      <c r="L20" s="19">
        <f>SUM(L14:L19)</f>
        <v>1</v>
      </c>
      <c r="M20" s="60"/>
    </row>
    <row r="21" spans="1:13" ht="20.65" customHeight="1">
      <c r="A21" s="12"/>
      <c r="B21" s="9" t="s">
        <v>127</v>
      </c>
      <c r="C21" s="18">
        <v>3675</v>
      </c>
      <c r="D21" s="19">
        <f>C21/C22</f>
        <v>0.2227002787540904</v>
      </c>
      <c r="E21" s="59"/>
      <c r="F21" s="9" t="s">
        <v>43</v>
      </c>
      <c r="G21" s="18">
        <v>5412</v>
      </c>
      <c r="H21" s="19">
        <f>G21/G22</f>
        <v>0.34087044151917867</v>
      </c>
      <c r="I21" s="60"/>
      <c r="J21" s="63"/>
      <c r="K21" s="63"/>
      <c r="L21" s="63"/>
      <c r="M21" s="61"/>
    </row>
    <row r="22" spans="1:13" ht="20.65" customHeight="1">
      <c r="A22" s="12"/>
      <c r="B22" s="9" t="s">
        <v>50</v>
      </c>
      <c r="C22" s="18">
        <f>SUM(C18:C21)</f>
        <v>16502</v>
      </c>
      <c r="D22" s="19">
        <f>SUM(D18:D21)</f>
        <v>1</v>
      </c>
      <c r="E22" s="59"/>
      <c r="F22" s="9" t="s">
        <v>50</v>
      </c>
      <c r="G22" s="18">
        <f>SUM(G20:G21)</f>
        <v>15877</v>
      </c>
      <c r="H22" s="19">
        <f>SUM(H20:H21)</f>
        <v>1</v>
      </c>
      <c r="I22" s="59"/>
      <c r="J22" s="9" t="s">
        <v>619</v>
      </c>
      <c r="K22" s="9" t="s">
        <v>16</v>
      </c>
      <c r="L22" s="9" t="s">
        <v>17</v>
      </c>
      <c r="M22" s="60"/>
    </row>
    <row r="23" spans="1:13" ht="20.65" customHeight="1">
      <c r="A23" s="49"/>
      <c r="B23" s="62"/>
      <c r="C23" s="63"/>
      <c r="D23" s="63"/>
      <c r="E23" s="61"/>
      <c r="F23" s="65"/>
      <c r="G23" s="65"/>
      <c r="H23" s="65"/>
      <c r="I23" s="64"/>
      <c r="J23" s="9" t="s">
        <v>1015</v>
      </c>
      <c r="K23" s="18">
        <v>4499</v>
      </c>
      <c r="L23" s="19">
        <f>K23/K25</f>
        <v>0.57370568732466209</v>
      </c>
      <c r="M23" s="60"/>
    </row>
    <row r="24" spans="1:13" ht="20.65" customHeight="1">
      <c r="A24" s="12"/>
      <c r="B24" s="9" t="s">
        <v>137</v>
      </c>
      <c r="C24" s="9" t="s">
        <v>16</v>
      </c>
      <c r="D24" s="9" t="s">
        <v>17</v>
      </c>
      <c r="E24" s="60"/>
      <c r="F24" s="61"/>
      <c r="G24" s="61"/>
      <c r="H24" s="61"/>
      <c r="I24" s="64"/>
      <c r="J24" s="9" t="s">
        <v>1016</v>
      </c>
      <c r="K24" s="18">
        <v>3343</v>
      </c>
      <c r="L24" s="19">
        <f>K24/K25</f>
        <v>0.42629431267533791</v>
      </c>
      <c r="M24" s="60"/>
    </row>
    <row r="25" spans="1:13" ht="20.65" customHeight="1">
      <c r="A25" s="12"/>
      <c r="B25" s="9" t="s">
        <v>142</v>
      </c>
      <c r="C25" s="18">
        <v>10131</v>
      </c>
      <c r="D25" s="19">
        <f>C25/C27</f>
        <v>0.63409901733742258</v>
      </c>
      <c r="E25" s="60"/>
      <c r="F25" s="61"/>
      <c r="G25" s="61"/>
      <c r="H25" s="61"/>
      <c r="I25" s="64"/>
      <c r="J25" s="9" t="s">
        <v>50</v>
      </c>
      <c r="K25" s="18">
        <f>SUM(K23:K24)</f>
        <v>7842</v>
      </c>
      <c r="L25" s="19">
        <f>SUM(L23:L24)</f>
        <v>1</v>
      </c>
      <c r="M25" s="60"/>
    </row>
    <row r="26" spans="1:13" ht="20.65" customHeight="1">
      <c r="A26" s="12"/>
      <c r="B26" s="9" t="s">
        <v>148</v>
      </c>
      <c r="C26" s="18">
        <v>5846</v>
      </c>
      <c r="D26" s="19">
        <f>C26/C27</f>
        <v>0.36590098266257748</v>
      </c>
      <c r="E26" s="60"/>
      <c r="F26" s="61"/>
      <c r="G26" s="61"/>
      <c r="H26" s="61"/>
      <c r="I26" s="61"/>
      <c r="J26" s="63"/>
      <c r="K26" s="63"/>
      <c r="L26" s="63"/>
      <c r="M26" s="61"/>
    </row>
    <row r="27" spans="1:13" ht="32.65" customHeight="1">
      <c r="A27" s="12"/>
      <c r="B27" s="9" t="s">
        <v>50</v>
      </c>
      <c r="C27" s="18">
        <f>SUM(C25:C26)</f>
        <v>15977</v>
      </c>
      <c r="D27" s="19">
        <f>SUM(D25:D26)</f>
        <v>1</v>
      </c>
      <c r="E27" s="60"/>
      <c r="F27" s="61"/>
      <c r="G27" s="61"/>
      <c r="H27" s="61"/>
      <c r="I27" s="64"/>
      <c r="J27" s="9" t="s">
        <v>428</v>
      </c>
      <c r="K27" s="9" t="s">
        <v>16</v>
      </c>
      <c r="L27" s="9" t="s">
        <v>17</v>
      </c>
      <c r="M27" s="60"/>
    </row>
    <row r="28" spans="1:13" ht="20.65" customHeight="1">
      <c r="A28" s="49"/>
      <c r="B28" s="62"/>
      <c r="C28" s="63"/>
      <c r="D28" s="63"/>
      <c r="E28" s="61"/>
      <c r="F28" s="61"/>
      <c r="G28" s="61"/>
      <c r="H28" s="61"/>
      <c r="I28" s="64"/>
      <c r="J28" s="9" t="s">
        <v>430</v>
      </c>
      <c r="K28" s="43">
        <v>5927</v>
      </c>
      <c r="L28" s="19">
        <f>K28/K30</f>
        <v>0.43542462533059068</v>
      </c>
      <c r="M28" s="60"/>
    </row>
    <row r="29" spans="1:13" ht="20.65" customHeight="1">
      <c r="A29" s="12"/>
      <c r="B29" s="9" t="s">
        <v>158</v>
      </c>
      <c r="C29" s="9" t="s">
        <v>16</v>
      </c>
      <c r="D29" s="9" t="s">
        <v>17</v>
      </c>
      <c r="E29" s="60"/>
      <c r="F29" s="61"/>
      <c r="G29" s="61"/>
      <c r="H29" s="61"/>
      <c r="I29" s="64"/>
      <c r="J29" s="9" t="s">
        <v>431</v>
      </c>
      <c r="K29" s="43">
        <v>7685</v>
      </c>
      <c r="L29" s="19">
        <f>K29/K30</f>
        <v>0.56457537466940932</v>
      </c>
      <c r="M29" s="60"/>
    </row>
    <row r="30" spans="1:13" ht="20.65" customHeight="1">
      <c r="A30" s="12"/>
      <c r="B30" s="9" t="s">
        <v>163</v>
      </c>
      <c r="C30" s="18">
        <v>3562</v>
      </c>
      <c r="D30" s="19">
        <f>C30/C33</f>
        <v>0.25393883225208524</v>
      </c>
      <c r="E30" s="60"/>
      <c r="F30" s="61"/>
      <c r="G30" s="61"/>
      <c r="H30" s="61"/>
      <c r="I30" s="64"/>
      <c r="J30" s="9" t="s">
        <v>50</v>
      </c>
      <c r="K30" s="18">
        <f>SUM(K28:K29)</f>
        <v>13612</v>
      </c>
      <c r="L30" s="19">
        <f>SUM(L28:L29)</f>
        <v>1</v>
      </c>
      <c r="M30" s="60"/>
    </row>
    <row r="31" spans="1:13" ht="20.65" customHeight="1">
      <c r="A31" s="12"/>
      <c r="B31" s="9" t="s">
        <v>169</v>
      </c>
      <c r="C31" s="18">
        <v>6019</v>
      </c>
      <c r="D31" s="19">
        <f>C31/C33</f>
        <v>0.42910101946246526</v>
      </c>
      <c r="E31" s="60"/>
      <c r="F31" s="61"/>
      <c r="G31" s="61"/>
      <c r="H31" s="61"/>
      <c r="I31" s="61"/>
      <c r="J31" s="65"/>
      <c r="K31" s="65"/>
      <c r="L31" s="65"/>
      <c r="M31" s="61"/>
    </row>
    <row r="32" spans="1:13" ht="32.65" customHeight="1">
      <c r="A32" s="12"/>
      <c r="B32" s="9" t="s">
        <v>176</v>
      </c>
      <c r="C32" s="18">
        <v>4446</v>
      </c>
      <c r="D32" s="19">
        <f>C32/C33</f>
        <v>0.31696014828544949</v>
      </c>
      <c r="E32" s="60"/>
      <c r="F32" s="61"/>
      <c r="G32" s="61"/>
      <c r="H32" s="61"/>
      <c r="I32" s="61"/>
      <c r="J32" s="61"/>
      <c r="K32" s="61"/>
      <c r="L32" s="61"/>
      <c r="M32" s="61"/>
    </row>
    <row r="33" spans="1:13" ht="20.65" customHeight="1">
      <c r="A33" s="12"/>
      <c r="B33" s="9" t="s">
        <v>50</v>
      </c>
      <c r="C33" s="18">
        <f>SUM(C30:C32)</f>
        <v>14027</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3244</v>
      </c>
      <c r="D36" s="19">
        <f>C36/C38</f>
        <v>0.2600609267275934</v>
      </c>
      <c r="E36" s="60"/>
      <c r="F36" s="61"/>
      <c r="G36" s="61"/>
      <c r="H36" s="61"/>
      <c r="I36" s="61"/>
      <c r="J36" s="61"/>
      <c r="K36" s="61"/>
      <c r="L36" s="61"/>
      <c r="M36" s="61"/>
    </row>
    <row r="37" spans="1:13" ht="20.65" customHeight="1">
      <c r="A37" s="12"/>
      <c r="B37" s="9" t="s">
        <v>199</v>
      </c>
      <c r="C37" s="18">
        <v>9230</v>
      </c>
      <c r="D37" s="19">
        <f>C37/C38</f>
        <v>0.7399390732724066</v>
      </c>
      <c r="E37" s="60"/>
      <c r="F37" s="61"/>
      <c r="G37" s="61"/>
      <c r="H37" s="61"/>
      <c r="I37" s="61"/>
      <c r="J37" s="61"/>
      <c r="K37" s="61"/>
      <c r="L37" s="61"/>
      <c r="M37" s="61"/>
    </row>
    <row r="38" spans="1:13" ht="20.65" customHeight="1">
      <c r="A38" s="12"/>
      <c r="B38" s="9" t="s">
        <v>50</v>
      </c>
      <c r="C38" s="18">
        <f>SUM(C36:C37)</f>
        <v>12474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5725</v>
      </c>
      <c r="D41" s="19">
        <f>C41/C44</f>
        <v>0.46957020997375326</v>
      </c>
      <c r="E41" s="60"/>
      <c r="F41" s="61"/>
      <c r="G41" s="61"/>
      <c r="H41" s="61"/>
      <c r="I41" s="61"/>
      <c r="J41" s="61"/>
      <c r="K41" s="61"/>
      <c r="L41" s="61"/>
      <c r="M41" s="61"/>
    </row>
    <row r="42" spans="1:13" ht="20.65" customHeight="1">
      <c r="A42" s="12"/>
      <c r="B42" s="9" t="s">
        <v>220</v>
      </c>
      <c r="C42" s="18">
        <v>2771</v>
      </c>
      <c r="D42" s="19">
        <f>C42/C44</f>
        <v>0.22728018372703412</v>
      </c>
      <c r="E42" s="60"/>
      <c r="F42" s="61"/>
      <c r="G42" s="61"/>
      <c r="H42" s="61"/>
      <c r="I42" s="61"/>
      <c r="J42" s="61"/>
      <c r="K42" s="61"/>
      <c r="L42" s="61"/>
      <c r="M42" s="61"/>
    </row>
    <row r="43" spans="1:13" ht="32.65" customHeight="1">
      <c r="A43" s="12"/>
      <c r="B43" s="9" t="s">
        <v>224</v>
      </c>
      <c r="C43" s="18">
        <v>3696</v>
      </c>
      <c r="D43" s="19">
        <f>C43/C44</f>
        <v>0.30314960629921262</v>
      </c>
      <c r="E43" s="60"/>
      <c r="F43" s="61"/>
      <c r="G43" s="61"/>
      <c r="H43" s="61"/>
      <c r="I43" s="61"/>
      <c r="J43" s="61"/>
      <c r="K43" s="61"/>
      <c r="L43" s="61"/>
      <c r="M43" s="61"/>
    </row>
    <row r="44" spans="1:13" ht="20.65" customHeight="1">
      <c r="A44" s="12"/>
      <c r="B44" s="9" t="s">
        <v>50</v>
      </c>
      <c r="C44" s="18">
        <f>SUM(C41:C43)</f>
        <v>12192</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6350</v>
      </c>
      <c r="D47" s="19">
        <f>C47/C49</f>
        <v>0.51849432514085081</v>
      </c>
      <c r="E47" s="60"/>
      <c r="F47" s="61"/>
      <c r="G47" s="61"/>
      <c r="H47" s="61"/>
      <c r="I47" s="61"/>
      <c r="J47" s="61"/>
      <c r="K47" s="61"/>
      <c r="L47" s="61"/>
      <c r="M47" s="61"/>
    </row>
    <row r="48" spans="1:13" ht="32.65" customHeight="1">
      <c r="A48" s="12"/>
      <c r="B48" s="9" t="s">
        <v>241</v>
      </c>
      <c r="C48" s="18">
        <v>5897</v>
      </c>
      <c r="D48" s="19">
        <f>C48/C49</f>
        <v>0.48150567485914919</v>
      </c>
      <c r="E48" s="60"/>
      <c r="F48" s="61"/>
      <c r="G48" s="61"/>
      <c r="H48" s="61"/>
      <c r="I48" s="61"/>
      <c r="J48" s="61"/>
      <c r="K48" s="61"/>
      <c r="L48" s="61"/>
      <c r="M48" s="61"/>
    </row>
    <row r="49" spans="1:13" ht="20.65" customHeight="1">
      <c r="A49" s="12"/>
      <c r="B49" s="9" t="s">
        <v>50</v>
      </c>
      <c r="C49" s="18">
        <f>SUM(C47:C48)</f>
        <v>12247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7932</v>
      </c>
      <c r="D52" s="19">
        <f>C52/C54</f>
        <v>0.67517875383043924</v>
      </c>
      <c r="E52" s="60"/>
      <c r="F52" s="61"/>
      <c r="G52" s="61"/>
      <c r="H52" s="61"/>
      <c r="I52" s="61"/>
      <c r="J52" s="61"/>
      <c r="K52" s="61"/>
      <c r="L52" s="61"/>
      <c r="M52" s="61"/>
    </row>
    <row r="53" spans="1:13" ht="20.65" customHeight="1">
      <c r="A53" s="12"/>
      <c r="B53" s="9" t="s">
        <v>259</v>
      </c>
      <c r="C53" s="18">
        <v>3816</v>
      </c>
      <c r="D53" s="19">
        <f>C53/C54</f>
        <v>0.32482124616956076</v>
      </c>
      <c r="E53" s="60"/>
      <c r="F53" s="61"/>
      <c r="G53" s="61"/>
      <c r="H53" s="61"/>
      <c r="I53" s="61"/>
      <c r="J53" s="61"/>
      <c r="K53" s="61"/>
      <c r="L53" s="61"/>
      <c r="M53" s="61"/>
    </row>
    <row r="54" spans="1:13" ht="20.65" customHeight="1">
      <c r="A54" s="12"/>
      <c r="B54" s="9" t="s">
        <v>50</v>
      </c>
      <c r="C54" s="18">
        <f>SUM(C52:C53)</f>
        <v>11748</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4380</v>
      </c>
      <c r="D57" s="19">
        <f>C57/C60</f>
        <v>0.36147561277543949</v>
      </c>
      <c r="E57" s="60"/>
      <c r="F57" s="61"/>
      <c r="G57" s="61"/>
      <c r="H57" s="61"/>
      <c r="I57" s="61"/>
      <c r="J57" s="61"/>
      <c r="K57" s="61"/>
      <c r="L57" s="61"/>
      <c r="M57" s="61"/>
    </row>
    <row r="58" spans="1:13" ht="20.65" customHeight="1">
      <c r="A58" s="12"/>
      <c r="B58" s="9" t="s">
        <v>274</v>
      </c>
      <c r="C58" s="18">
        <v>5207</v>
      </c>
      <c r="D58" s="19">
        <f>C58/C60</f>
        <v>0.42972683007345053</v>
      </c>
      <c r="E58" s="60"/>
      <c r="F58" s="61"/>
      <c r="G58" s="61"/>
      <c r="H58" s="61"/>
      <c r="I58" s="61"/>
      <c r="J58" s="61"/>
      <c r="K58" s="61"/>
      <c r="L58" s="61"/>
      <c r="M58" s="61"/>
    </row>
    <row r="59" spans="1:13" ht="20.65" customHeight="1">
      <c r="A59" s="12"/>
      <c r="B59" s="9" t="s">
        <v>278</v>
      </c>
      <c r="C59" s="18">
        <v>2530</v>
      </c>
      <c r="D59" s="19">
        <f>C59/C60</f>
        <v>0.20879755715111001</v>
      </c>
      <c r="E59" s="60"/>
      <c r="F59" s="61"/>
      <c r="G59" s="61"/>
      <c r="H59" s="61"/>
      <c r="I59" s="61"/>
      <c r="J59" s="61"/>
      <c r="K59" s="61"/>
      <c r="L59" s="61"/>
      <c r="M59" s="61"/>
    </row>
    <row r="60" spans="1:13" ht="20.65" customHeight="1">
      <c r="A60" s="12"/>
      <c r="B60" s="9" t="s">
        <v>50</v>
      </c>
      <c r="C60" s="18">
        <f>SUM(C57:C59)</f>
        <v>12117</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4382</v>
      </c>
      <c r="D63" s="19">
        <f>C63/C65</f>
        <v>0.36632670122053168</v>
      </c>
      <c r="E63" s="60"/>
      <c r="F63" s="61"/>
      <c r="G63" s="61"/>
      <c r="H63" s="61"/>
      <c r="I63" s="61"/>
      <c r="J63" s="61"/>
      <c r="K63" s="61"/>
      <c r="L63" s="61"/>
      <c r="M63" s="61"/>
    </row>
    <row r="64" spans="1:13" ht="20.65" customHeight="1">
      <c r="A64" s="12"/>
      <c r="B64" s="9" t="s">
        <v>295</v>
      </c>
      <c r="C64" s="18">
        <v>7580</v>
      </c>
      <c r="D64" s="19">
        <f>C64/C65</f>
        <v>0.63367329877946832</v>
      </c>
      <c r="E64" s="60"/>
      <c r="F64" s="61"/>
      <c r="G64" s="61"/>
      <c r="H64" s="61"/>
      <c r="I64" s="61"/>
      <c r="J64" s="61"/>
      <c r="K64" s="61"/>
      <c r="L64" s="61"/>
      <c r="M64" s="61"/>
    </row>
    <row r="65" spans="1:13" ht="20.65" customHeight="1">
      <c r="A65" s="12"/>
      <c r="B65" s="9" t="s">
        <v>50</v>
      </c>
      <c r="C65" s="18">
        <f>SUM(C63:C64)</f>
        <v>11962</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4649</v>
      </c>
      <c r="D68" s="19">
        <f>C68/C70</f>
        <v>0.33610468478889532</v>
      </c>
      <c r="E68" s="60"/>
      <c r="F68" s="61"/>
      <c r="G68" s="61"/>
      <c r="H68" s="61"/>
      <c r="I68" s="61"/>
      <c r="J68" s="61"/>
      <c r="K68" s="61"/>
      <c r="L68" s="61"/>
      <c r="M68" s="61"/>
    </row>
    <row r="69" spans="1:13" ht="20.65" customHeight="1">
      <c r="A69" s="12"/>
      <c r="B69" s="9" t="s">
        <v>309</v>
      </c>
      <c r="C69" s="18">
        <v>9183</v>
      </c>
      <c r="D69" s="19">
        <f>C69/C70</f>
        <v>0.66389531521110468</v>
      </c>
      <c r="E69" s="60"/>
      <c r="F69" s="61"/>
      <c r="G69" s="61"/>
      <c r="H69" s="61"/>
      <c r="I69" s="61"/>
      <c r="J69" s="61"/>
      <c r="K69" s="61"/>
      <c r="L69" s="61"/>
      <c r="M69" s="61"/>
    </row>
    <row r="70" spans="1:13" ht="20.65" customHeight="1">
      <c r="A70" s="12"/>
      <c r="B70" s="9" t="s">
        <v>50</v>
      </c>
      <c r="C70" s="18">
        <f>SUM(C68:C69)</f>
        <v>13832</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2949</v>
      </c>
      <c r="D73" s="19">
        <f>C73/C76</f>
        <v>0.22609829027064327</v>
      </c>
      <c r="E73" s="60"/>
      <c r="F73" s="61"/>
      <c r="G73" s="61"/>
      <c r="H73" s="61"/>
      <c r="I73" s="61"/>
      <c r="J73" s="61"/>
      <c r="K73" s="61"/>
      <c r="L73" s="61"/>
      <c r="M73" s="61"/>
    </row>
    <row r="74" spans="1:13" ht="20.65" customHeight="1">
      <c r="A74" s="12"/>
      <c r="B74" s="9" t="s">
        <v>321</v>
      </c>
      <c r="C74" s="18">
        <v>2476</v>
      </c>
      <c r="D74" s="19">
        <f>C74/C76</f>
        <v>0.18983362723299854</v>
      </c>
      <c r="E74" s="60"/>
      <c r="F74" s="61"/>
      <c r="G74" s="61"/>
      <c r="H74" s="61"/>
      <c r="I74" s="61"/>
      <c r="J74" s="61"/>
      <c r="K74" s="61"/>
      <c r="L74" s="61"/>
      <c r="M74" s="61"/>
    </row>
    <row r="75" spans="1:13" ht="20.65" customHeight="1">
      <c r="A75" s="12"/>
      <c r="B75" s="9" t="s">
        <v>323</v>
      </c>
      <c r="C75" s="18">
        <v>7618</v>
      </c>
      <c r="D75" s="19">
        <f>C75/C76</f>
        <v>0.58406808249635822</v>
      </c>
      <c r="E75" s="60"/>
      <c r="F75" s="61"/>
      <c r="G75" s="61"/>
      <c r="H75" s="61"/>
      <c r="I75" s="61"/>
      <c r="J75" s="61"/>
      <c r="K75" s="61"/>
      <c r="L75" s="61"/>
      <c r="M75" s="61"/>
    </row>
    <row r="76" spans="1:13" ht="20.65" customHeight="1">
      <c r="A76" s="12"/>
      <c r="B76" s="9" t="s">
        <v>50</v>
      </c>
      <c r="C76" s="18">
        <f>SUM(C73:C75)</f>
        <v>13043</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5069</v>
      </c>
      <c r="D79" s="19">
        <f>C79/C82</f>
        <v>0.36142602495543674</v>
      </c>
      <c r="E79" s="60"/>
      <c r="F79" s="61"/>
      <c r="G79" s="61"/>
      <c r="H79" s="61"/>
      <c r="I79" s="61"/>
      <c r="J79" s="61"/>
      <c r="K79" s="61"/>
      <c r="L79" s="61"/>
      <c r="M79" s="61"/>
    </row>
    <row r="80" spans="1:13" ht="20.65" customHeight="1">
      <c r="A80" s="12"/>
      <c r="B80" s="9" t="s">
        <v>332</v>
      </c>
      <c r="C80" s="18">
        <v>1572</v>
      </c>
      <c r="D80" s="19">
        <f>C80/C82</f>
        <v>0.11208556149732621</v>
      </c>
      <c r="E80" s="60"/>
      <c r="F80" s="61"/>
      <c r="G80" s="61"/>
      <c r="H80" s="61"/>
      <c r="I80" s="61"/>
      <c r="J80" s="61"/>
      <c r="K80" s="61"/>
      <c r="L80" s="61"/>
      <c r="M80" s="61"/>
    </row>
    <row r="81" spans="1:13" ht="20.65" customHeight="1">
      <c r="A81" s="12"/>
      <c r="B81" s="9" t="s">
        <v>333</v>
      </c>
      <c r="C81" s="18">
        <v>7384</v>
      </c>
      <c r="D81" s="19">
        <f>C81/C82</f>
        <v>0.52648841354723708</v>
      </c>
      <c r="E81" s="60"/>
      <c r="F81" s="61"/>
      <c r="G81" s="61"/>
      <c r="H81" s="61"/>
      <c r="I81" s="61"/>
      <c r="J81" s="61"/>
      <c r="K81" s="61"/>
      <c r="L81" s="61"/>
      <c r="M81" s="61"/>
    </row>
    <row r="82" spans="1:13" ht="20.65" customHeight="1">
      <c r="A82" s="12"/>
      <c r="B82" s="9" t="s">
        <v>50</v>
      </c>
      <c r="C82" s="18">
        <f>SUM(C79:C81)</f>
        <v>14025</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2199</v>
      </c>
      <c r="D85" s="19">
        <f>C85/C89</f>
        <v>0.17393023807640592</v>
      </c>
      <c r="E85" s="60"/>
      <c r="F85" s="61"/>
      <c r="G85" s="61"/>
      <c r="H85" s="61"/>
      <c r="I85" s="61"/>
      <c r="J85" s="61"/>
      <c r="K85" s="61"/>
      <c r="L85" s="61"/>
      <c r="M85" s="61"/>
    </row>
    <row r="86" spans="1:13" ht="20.65" customHeight="1">
      <c r="A86" s="12"/>
      <c r="B86" s="9" t="s">
        <v>342</v>
      </c>
      <c r="C86" s="18">
        <v>2973</v>
      </c>
      <c r="D86" s="19">
        <f>C86/C89</f>
        <v>0.23514988531203038</v>
      </c>
      <c r="E86" s="60"/>
      <c r="F86" s="61"/>
      <c r="G86" s="61"/>
      <c r="H86" s="61"/>
      <c r="I86" s="61"/>
      <c r="J86" s="61"/>
      <c r="K86" s="61"/>
      <c r="L86" s="61"/>
      <c r="M86" s="61"/>
    </row>
    <row r="87" spans="1:13" ht="20.65" customHeight="1">
      <c r="A87" s="12"/>
      <c r="B87" s="9" t="s">
        <v>344</v>
      </c>
      <c r="C87" s="18">
        <v>3258</v>
      </c>
      <c r="D87" s="19">
        <f>C87/C89</f>
        <v>0.25769200348018667</v>
      </c>
      <c r="E87" s="60"/>
      <c r="F87" s="61"/>
      <c r="G87" s="61"/>
      <c r="H87" s="61"/>
      <c r="I87" s="61"/>
      <c r="J87" s="61"/>
      <c r="K87" s="61"/>
      <c r="L87" s="61"/>
      <c r="M87" s="61"/>
    </row>
    <row r="88" spans="1:13" ht="20.65" customHeight="1">
      <c r="A88" s="12"/>
      <c r="B88" s="9" t="s">
        <v>346</v>
      </c>
      <c r="C88" s="18">
        <v>4213</v>
      </c>
      <c r="D88" s="19">
        <f>C88/C89</f>
        <v>0.33322787313137703</v>
      </c>
      <c r="E88" s="60"/>
      <c r="F88" s="61"/>
      <c r="G88" s="61"/>
      <c r="H88" s="61"/>
      <c r="I88" s="61"/>
      <c r="J88" s="61"/>
      <c r="K88" s="61"/>
      <c r="L88" s="61"/>
      <c r="M88" s="61"/>
    </row>
    <row r="89" spans="1:13" ht="20.65" customHeight="1">
      <c r="A89" s="12"/>
      <c r="B89" s="9" t="s">
        <v>50</v>
      </c>
      <c r="C89" s="18">
        <f>SUM(C85:C88)</f>
        <v>12643</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4566</v>
      </c>
      <c r="D92" s="19">
        <f>C92/C94</f>
        <v>0.32238932429570005</v>
      </c>
      <c r="E92" s="60"/>
      <c r="F92" s="61"/>
      <c r="G92" s="61"/>
      <c r="H92" s="61"/>
      <c r="I92" s="61"/>
      <c r="J92" s="61"/>
      <c r="K92" s="61"/>
      <c r="L92" s="61"/>
      <c r="M92" s="61"/>
    </row>
    <row r="93" spans="1:13" ht="20.65" customHeight="1">
      <c r="A93" s="12"/>
      <c r="B93" s="9" t="s">
        <v>355</v>
      </c>
      <c r="C93" s="18">
        <v>9597</v>
      </c>
      <c r="D93" s="19">
        <f>C93/C94</f>
        <v>0.67761067570429989</v>
      </c>
      <c r="E93" s="60"/>
      <c r="F93" s="61"/>
      <c r="G93" s="61"/>
      <c r="H93" s="61"/>
      <c r="I93" s="61"/>
      <c r="J93" s="61"/>
      <c r="K93" s="61"/>
      <c r="L93" s="61"/>
      <c r="M93" s="61"/>
    </row>
    <row r="94" spans="1:13" ht="20.65" customHeight="1">
      <c r="A94" s="12"/>
      <c r="B94" s="9" t="s">
        <v>50</v>
      </c>
      <c r="C94" s="18">
        <f>SUM(C92:C93)</f>
        <v>14163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8297</v>
      </c>
      <c r="D97" s="19">
        <f>C97/C99</f>
        <v>0.68243132094094427</v>
      </c>
      <c r="E97" s="60"/>
      <c r="F97" s="61"/>
      <c r="G97" s="61"/>
      <c r="H97" s="61"/>
      <c r="I97" s="61"/>
      <c r="J97" s="61"/>
      <c r="K97" s="61"/>
      <c r="L97" s="61"/>
      <c r="M97" s="61"/>
    </row>
    <row r="98" spans="1:13" ht="20.65" customHeight="1">
      <c r="A98" s="12"/>
      <c r="B98" s="9" t="s">
        <v>364</v>
      </c>
      <c r="C98" s="18">
        <v>3861</v>
      </c>
      <c r="D98" s="19">
        <f>C98/C99</f>
        <v>0.31756867905905578</v>
      </c>
      <c r="E98" s="60"/>
      <c r="F98" s="61"/>
      <c r="G98" s="61"/>
      <c r="H98" s="61"/>
      <c r="I98" s="61"/>
      <c r="J98" s="61"/>
      <c r="K98" s="61"/>
      <c r="L98" s="61"/>
      <c r="M98" s="61"/>
    </row>
    <row r="99" spans="1:13" ht="20.65" customHeight="1">
      <c r="A99" s="12"/>
      <c r="B99" s="9" t="s">
        <v>50</v>
      </c>
      <c r="C99" s="18">
        <f>SUM(C97:C98)</f>
        <v>12158</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5"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29</v>
      </c>
      <c r="D4" s="19">
        <f>C4/C9</f>
        <v>8.5545722713864306E-2</v>
      </c>
      <c r="E4" s="60"/>
    </row>
    <row r="5" spans="1:5" ht="20.65" customHeight="1">
      <c r="A5" s="12"/>
      <c r="B5" s="9" t="s">
        <v>37</v>
      </c>
      <c r="C5" s="18">
        <v>39</v>
      </c>
      <c r="D5" s="19">
        <f>C5/C9</f>
        <v>0.11504424778761062</v>
      </c>
      <c r="E5" s="60"/>
    </row>
    <row r="6" spans="1:5" ht="20.65" customHeight="1">
      <c r="A6" s="12"/>
      <c r="B6" s="9" t="s">
        <v>47</v>
      </c>
      <c r="C6" s="18">
        <v>9</v>
      </c>
      <c r="D6" s="19">
        <f>C6/C9</f>
        <v>2.6548672566371681E-2</v>
      </c>
      <c r="E6" s="60"/>
    </row>
    <row r="7" spans="1:5" ht="20.65" customHeight="1">
      <c r="A7" s="12"/>
      <c r="B7" s="9" t="s">
        <v>52</v>
      </c>
      <c r="C7" s="18">
        <v>261</v>
      </c>
      <c r="D7" s="19">
        <f>C7/C9</f>
        <v>0.76991150442477874</v>
      </c>
      <c r="E7" s="60"/>
    </row>
    <row r="8" spans="1:5" ht="20.65" customHeight="1">
      <c r="A8" s="12"/>
      <c r="B8" s="9" t="s">
        <v>55</v>
      </c>
      <c r="C8" s="18">
        <v>1</v>
      </c>
      <c r="D8" s="19">
        <f>C8/C9</f>
        <v>2.9498525073746312E-3</v>
      </c>
      <c r="E8" s="60"/>
    </row>
    <row r="9" spans="1:5" ht="20.65" customHeight="1">
      <c r="A9" s="12"/>
      <c r="B9" s="9" t="s">
        <v>50</v>
      </c>
      <c r="C9" s="18">
        <f>SUM(C4:C8)</f>
        <v>339</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150</v>
      </c>
      <c r="D12" s="19">
        <f>C12/C15</f>
        <v>0.46583850931677018</v>
      </c>
      <c r="E12" s="60"/>
    </row>
    <row r="13" spans="1:5" ht="32.65" customHeight="1">
      <c r="A13" s="12"/>
      <c r="B13" s="9" t="s">
        <v>85</v>
      </c>
      <c r="C13" s="18">
        <v>140</v>
      </c>
      <c r="D13" s="19">
        <f>C13/C15</f>
        <v>0.43478260869565216</v>
      </c>
      <c r="E13" s="60"/>
    </row>
    <row r="14" spans="1:5" ht="20.65" customHeight="1">
      <c r="A14" s="12"/>
      <c r="B14" s="9" t="s">
        <v>90</v>
      </c>
      <c r="C14" s="18">
        <v>32</v>
      </c>
      <c r="D14" s="19">
        <f>C14/C15</f>
        <v>9.9378881987577633E-2</v>
      </c>
      <c r="E14" s="60"/>
    </row>
    <row r="15" spans="1:5" ht="20.65" customHeight="1">
      <c r="A15" s="12"/>
      <c r="B15" s="9" t="s">
        <v>50</v>
      </c>
      <c r="C15" s="18">
        <f>SUM(C12:C14)</f>
        <v>322</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49</v>
      </c>
      <c r="D18" s="19">
        <f>C18/C22</f>
        <v>0.15217391304347827</v>
      </c>
      <c r="E18" s="60"/>
    </row>
    <row r="19" spans="1:5" ht="20.65" customHeight="1">
      <c r="A19" s="12"/>
      <c r="B19" s="9" t="s">
        <v>114</v>
      </c>
      <c r="C19" s="18">
        <v>97</v>
      </c>
      <c r="D19" s="19">
        <f>C19/C22</f>
        <v>0.30124223602484473</v>
      </c>
      <c r="E19" s="60"/>
    </row>
    <row r="20" spans="1:5" ht="20.65" customHeight="1">
      <c r="A20" s="12"/>
      <c r="B20" s="9" t="s">
        <v>120</v>
      </c>
      <c r="C20" s="18">
        <v>98</v>
      </c>
      <c r="D20" s="19">
        <f>C20/C22</f>
        <v>0.30434782608695654</v>
      </c>
      <c r="E20" s="60"/>
    </row>
    <row r="21" spans="1:5" ht="20.65" customHeight="1">
      <c r="A21" s="12"/>
      <c r="B21" s="9" t="s">
        <v>127</v>
      </c>
      <c r="C21" s="18">
        <v>78</v>
      </c>
      <c r="D21" s="19">
        <f>C21/C22</f>
        <v>0.24223602484472051</v>
      </c>
      <c r="E21" s="60"/>
    </row>
    <row r="22" spans="1:5" ht="20.65" customHeight="1">
      <c r="A22" s="12"/>
      <c r="B22" s="9" t="s">
        <v>50</v>
      </c>
      <c r="C22" s="18">
        <f>SUM(C18:C21)</f>
        <v>322</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153</v>
      </c>
      <c r="D25" s="19">
        <f>C25/C27</f>
        <v>0.50163934426229506</v>
      </c>
      <c r="E25" s="60"/>
    </row>
    <row r="26" spans="1:5" ht="20.65" customHeight="1">
      <c r="A26" s="12"/>
      <c r="B26" s="9" t="s">
        <v>148</v>
      </c>
      <c r="C26" s="18">
        <v>152</v>
      </c>
      <c r="D26" s="19">
        <f>C26/C27</f>
        <v>0.49836065573770494</v>
      </c>
      <c r="E26" s="60"/>
    </row>
    <row r="27" spans="1:5" ht="20.65" customHeight="1">
      <c r="A27" s="12"/>
      <c r="B27" s="9" t="s">
        <v>50</v>
      </c>
      <c r="C27" s="18">
        <f>SUM(C25:C26)</f>
        <v>305</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69</v>
      </c>
      <c r="D30" s="19">
        <f>C30/C33</f>
        <v>0.24468085106382978</v>
      </c>
      <c r="E30" s="60"/>
    </row>
    <row r="31" spans="1:5" ht="20.65" customHeight="1">
      <c r="A31" s="12"/>
      <c r="B31" s="9" t="s">
        <v>169</v>
      </c>
      <c r="C31" s="18">
        <v>163</v>
      </c>
      <c r="D31" s="19">
        <f>C31/C33</f>
        <v>0.57801418439716312</v>
      </c>
      <c r="E31" s="60"/>
    </row>
    <row r="32" spans="1:5" ht="32.65" customHeight="1">
      <c r="A32" s="12"/>
      <c r="B32" s="9" t="s">
        <v>176</v>
      </c>
      <c r="C32" s="18">
        <v>50</v>
      </c>
      <c r="D32" s="19">
        <f>C32/C33</f>
        <v>0.1773049645390071</v>
      </c>
      <c r="E32" s="60"/>
    </row>
    <row r="33" spans="1:5" ht="20.65" customHeight="1">
      <c r="A33" s="12"/>
      <c r="B33" s="9" t="s">
        <v>50</v>
      </c>
      <c r="C33" s="18">
        <f>SUM(C30:C32)</f>
        <v>282</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78</v>
      </c>
      <c r="D36" s="19">
        <f>C36/C38</f>
        <v>0.29104477611940299</v>
      </c>
      <c r="E36" s="60"/>
    </row>
    <row r="37" spans="1:5" ht="20.65" customHeight="1">
      <c r="A37" s="12"/>
      <c r="B37" s="9" t="s">
        <v>199</v>
      </c>
      <c r="C37" s="18">
        <v>190</v>
      </c>
      <c r="D37" s="19">
        <f>C37/C38</f>
        <v>0.70895522388059706</v>
      </c>
      <c r="E37" s="60"/>
    </row>
    <row r="38" spans="1:5" ht="20.65" customHeight="1">
      <c r="A38" s="12"/>
      <c r="B38" s="9" t="s">
        <v>50</v>
      </c>
      <c r="C38" s="18">
        <f>SUM(C36:C37)</f>
        <v>268</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149</v>
      </c>
      <c r="D41" s="19">
        <f>C41/C44</f>
        <v>0.58203125</v>
      </c>
      <c r="E41" s="60"/>
    </row>
    <row r="42" spans="1:5" ht="20.65" customHeight="1">
      <c r="A42" s="12"/>
      <c r="B42" s="9" t="s">
        <v>220</v>
      </c>
      <c r="C42" s="18">
        <v>57</v>
      </c>
      <c r="D42" s="19">
        <f>C42/C44</f>
        <v>0.22265625</v>
      </c>
      <c r="E42" s="60"/>
    </row>
    <row r="43" spans="1:5" ht="32.65" customHeight="1">
      <c r="A43" s="12"/>
      <c r="B43" s="9" t="s">
        <v>224</v>
      </c>
      <c r="C43" s="18">
        <v>50</v>
      </c>
      <c r="D43" s="19">
        <f>C43/C44</f>
        <v>0.1953125</v>
      </c>
      <c r="E43" s="60"/>
    </row>
    <row r="44" spans="1:5" ht="20.65" customHeight="1">
      <c r="A44" s="12"/>
      <c r="B44" s="9" t="s">
        <v>50</v>
      </c>
      <c r="C44" s="18">
        <f>SUM(C41:C43)</f>
        <v>256</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133</v>
      </c>
      <c r="D47" s="19">
        <f>C47/C49</f>
        <v>0.51953125</v>
      </c>
      <c r="E47" s="60"/>
    </row>
    <row r="48" spans="1:5" ht="32.65" customHeight="1">
      <c r="A48" s="12"/>
      <c r="B48" s="9" t="s">
        <v>241</v>
      </c>
      <c r="C48" s="18">
        <v>123</v>
      </c>
      <c r="D48" s="19">
        <f>C48/C49</f>
        <v>0.48046875</v>
      </c>
      <c r="E48" s="60"/>
    </row>
    <row r="49" spans="1:5" ht="20.65" customHeight="1">
      <c r="A49" s="12"/>
      <c r="B49" s="9" t="s">
        <v>50</v>
      </c>
      <c r="C49" s="18">
        <f>SUM(C47:C48)</f>
        <v>256</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203</v>
      </c>
      <c r="D52" s="19">
        <f>C52/C54</f>
        <v>0.79921259842519687</v>
      </c>
      <c r="E52" s="60"/>
    </row>
    <row r="53" spans="1:5" ht="20.65" customHeight="1">
      <c r="A53" s="12"/>
      <c r="B53" s="9" t="s">
        <v>259</v>
      </c>
      <c r="C53" s="18">
        <v>51</v>
      </c>
      <c r="D53" s="19">
        <f>C53/C54</f>
        <v>0.20078740157480315</v>
      </c>
      <c r="E53" s="60"/>
    </row>
    <row r="54" spans="1:5" ht="20.65" customHeight="1">
      <c r="A54" s="12"/>
      <c r="B54" s="9" t="s">
        <v>50</v>
      </c>
      <c r="C54" s="18">
        <f>SUM(C52:C53)</f>
        <v>254</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104</v>
      </c>
      <c r="D57" s="19">
        <f>C57/C60</f>
        <v>0.4</v>
      </c>
      <c r="E57" s="60"/>
    </row>
    <row r="58" spans="1:5" ht="20.65" customHeight="1">
      <c r="A58" s="12"/>
      <c r="B58" s="9" t="s">
        <v>274</v>
      </c>
      <c r="C58" s="18">
        <v>129</v>
      </c>
      <c r="D58" s="19">
        <f>C58/C60</f>
        <v>0.49615384615384617</v>
      </c>
      <c r="E58" s="60"/>
    </row>
    <row r="59" spans="1:5" ht="20.65" customHeight="1">
      <c r="A59" s="12"/>
      <c r="B59" s="9" t="s">
        <v>278</v>
      </c>
      <c r="C59" s="18">
        <v>27</v>
      </c>
      <c r="D59" s="19">
        <f>C59/C60</f>
        <v>0.10384615384615385</v>
      </c>
      <c r="E59" s="60"/>
    </row>
    <row r="60" spans="1:5" ht="20.65" customHeight="1">
      <c r="A60" s="12"/>
      <c r="B60" s="9" t="s">
        <v>50</v>
      </c>
      <c r="C60" s="18">
        <f>SUM(C57:C59)</f>
        <v>260</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84</v>
      </c>
      <c r="D63" s="19">
        <f>C63/C65</f>
        <v>0.32941176470588235</v>
      </c>
      <c r="E63" s="60"/>
    </row>
    <row r="64" spans="1:5" ht="20.65" customHeight="1">
      <c r="A64" s="12"/>
      <c r="B64" s="9" t="s">
        <v>295</v>
      </c>
      <c r="C64" s="18">
        <v>171</v>
      </c>
      <c r="D64" s="19">
        <f>C64/C65</f>
        <v>0.6705882352941176</v>
      </c>
      <c r="E64" s="60"/>
    </row>
    <row r="65" spans="1:5" ht="20.65" customHeight="1">
      <c r="A65" s="12"/>
      <c r="B65" s="9" t="s">
        <v>50</v>
      </c>
      <c r="C65" s="18">
        <f>SUM(C63:C64)</f>
        <v>255</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64</v>
      </c>
      <c r="D68" s="19">
        <f>C68/C70</f>
        <v>0.21694915254237288</v>
      </c>
      <c r="E68" s="60"/>
    </row>
    <row r="69" spans="1:5" ht="20.65" customHeight="1">
      <c r="A69" s="12"/>
      <c r="B69" s="9" t="s">
        <v>309</v>
      </c>
      <c r="C69" s="18">
        <v>231</v>
      </c>
      <c r="D69" s="19">
        <f>C69/C70</f>
        <v>0.7830508474576271</v>
      </c>
      <c r="E69" s="60"/>
    </row>
    <row r="70" spans="1:5" ht="20.65" customHeight="1">
      <c r="A70" s="12"/>
      <c r="B70" s="9" t="s">
        <v>50</v>
      </c>
      <c r="C70" s="18">
        <f>SUM(C68:C69)</f>
        <v>295</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14</v>
      </c>
      <c r="D73" s="19">
        <f>C73/C76</f>
        <v>4.8275862068965517E-2</v>
      </c>
      <c r="E73" s="60"/>
    </row>
    <row r="74" spans="1:5" ht="20.65" customHeight="1">
      <c r="A74" s="12"/>
      <c r="B74" s="9" t="s">
        <v>321</v>
      </c>
      <c r="C74" s="18">
        <v>26</v>
      </c>
      <c r="D74" s="19">
        <f>C74/C76</f>
        <v>8.9655172413793102E-2</v>
      </c>
      <c r="E74" s="60"/>
    </row>
    <row r="75" spans="1:5" ht="20.65" customHeight="1">
      <c r="A75" s="12"/>
      <c r="B75" s="9" t="s">
        <v>323</v>
      </c>
      <c r="C75" s="18">
        <v>250</v>
      </c>
      <c r="D75" s="19">
        <f>C75/C76</f>
        <v>0.86206896551724133</v>
      </c>
      <c r="E75" s="60"/>
    </row>
    <row r="76" spans="1:5" ht="20.65" customHeight="1">
      <c r="A76" s="12"/>
      <c r="B76" s="9" t="s">
        <v>50</v>
      </c>
      <c r="C76" s="18">
        <f>SUM(C73:C75)</f>
        <v>290</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71</v>
      </c>
      <c r="D79" s="19">
        <f>C79/C82</f>
        <v>0.24825174825174826</v>
      </c>
      <c r="E79" s="60"/>
    </row>
    <row r="80" spans="1:5" ht="20.65" customHeight="1">
      <c r="A80" s="12"/>
      <c r="B80" s="9" t="s">
        <v>332</v>
      </c>
      <c r="C80" s="18">
        <v>10</v>
      </c>
      <c r="D80" s="19">
        <f>C80/C82</f>
        <v>3.4965034965034968E-2</v>
      </c>
      <c r="E80" s="60"/>
    </row>
    <row r="81" spans="1:5" ht="20.65" customHeight="1">
      <c r="A81" s="12"/>
      <c r="B81" s="9" t="s">
        <v>333</v>
      </c>
      <c r="C81" s="18">
        <v>205</v>
      </c>
      <c r="D81" s="19">
        <f>C81/C82</f>
        <v>0.71678321678321677</v>
      </c>
      <c r="E81" s="60"/>
    </row>
    <row r="82" spans="1:5" ht="20.65" customHeight="1">
      <c r="A82" s="12"/>
      <c r="B82" s="9" t="s">
        <v>50</v>
      </c>
      <c r="C82" s="18">
        <f>SUM(C79:C81)</f>
        <v>286</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24</v>
      </c>
      <c r="D85" s="19">
        <f>C85/C89</f>
        <v>8.6642599277978335E-2</v>
      </c>
      <c r="E85" s="60"/>
    </row>
    <row r="86" spans="1:5" ht="20.65" customHeight="1">
      <c r="A86" s="12"/>
      <c r="B86" s="9" t="s">
        <v>342</v>
      </c>
      <c r="C86" s="18">
        <v>63</v>
      </c>
      <c r="D86" s="19">
        <f>C86/C89</f>
        <v>0.22743682310469315</v>
      </c>
      <c r="E86" s="60"/>
    </row>
    <row r="87" spans="1:5" ht="20.65" customHeight="1">
      <c r="A87" s="12"/>
      <c r="B87" s="9" t="s">
        <v>344</v>
      </c>
      <c r="C87" s="18">
        <v>47</v>
      </c>
      <c r="D87" s="19">
        <f>C87/C89</f>
        <v>0.16967509025270758</v>
      </c>
      <c r="E87" s="60"/>
    </row>
    <row r="88" spans="1:5" ht="20.65" customHeight="1">
      <c r="A88" s="12"/>
      <c r="B88" s="9" t="s">
        <v>346</v>
      </c>
      <c r="C88" s="18">
        <v>143</v>
      </c>
      <c r="D88" s="19">
        <f>C88/C89</f>
        <v>0.51624548736462095</v>
      </c>
      <c r="E88" s="60"/>
    </row>
    <row r="89" spans="1:5" ht="20.65" customHeight="1">
      <c r="A89" s="12"/>
      <c r="B89" s="9" t="s">
        <v>50</v>
      </c>
      <c r="C89" s="18">
        <f>SUM(C85:C88)</f>
        <v>277</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148</v>
      </c>
      <c r="D92" s="19">
        <f>C92/C94</f>
        <v>0.55223880597014929</v>
      </c>
      <c r="E92" s="60"/>
    </row>
    <row r="93" spans="1:5" ht="20.65" customHeight="1">
      <c r="A93" s="12"/>
      <c r="B93" s="9" t="s">
        <v>355</v>
      </c>
      <c r="C93" s="18">
        <v>120</v>
      </c>
      <c r="D93" s="19">
        <f>C93/C94</f>
        <v>0.44776119402985076</v>
      </c>
      <c r="E93" s="60"/>
    </row>
    <row r="94" spans="1:5" ht="20.65" customHeight="1">
      <c r="A94" s="12"/>
      <c r="B94" s="9" t="s">
        <v>50</v>
      </c>
      <c r="C94" s="18">
        <f>SUM(C92:C93)</f>
        <v>268</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214</v>
      </c>
      <c r="D97" s="19">
        <f>C97/C99</f>
        <v>0.81368821292775662</v>
      </c>
      <c r="E97" s="60"/>
    </row>
    <row r="98" spans="1:5" ht="20.65" customHeight="1">
      <c r="A98" s="12"/>
      <c r="B98" s="9" t="s">
        <v>364</v>
      </c>
      <c r="C98" s="18">
        <v>49</v>
      </c>
      <c r="D98" s="19">
        <f>C98/C99</f>
        <v>0.18631178707224336</v>
      </c>
      <c r="E98" s="60"/>
    </row>
    <row r="99" spans="1:5" ht="20.65" customHeight="1">
      <c r="A99" s="12"/>
      <c r="B99" s="9" t="s">
        <v>50</v>
      </c>
      <c r="C99" s="18">
        <f>SUM(C97:C98)</f>
        <v>263</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6"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228</v>
      </c>
      <c r="G3" s="9" t="s">
        <v>16</v>
      </c>
      <c r="H3" s="9" t="s">
        <v>17</v>
      </c>
      <c r="I3" s="56"/>
      <c r="J3" s="9" t="s">
        <v>511</v>
      </c>
      <c r="K3" s="9" t="s">
        <v>16</v>
      </c>
      <c r="L3" s="9" t="s">
        <v>17</v>
      </c>
      <c r="M3" s="57"/>
    </row>
    <row r="4" spans="1:13" ht="32.65" customHeight="1">
      <c r="A4" s="12"/>
      <c r="B4" s="9" t="s">
        <v>27</v>
      </c>
      <c r="C4" s="18">
        <v>353</v>
      </c>
      <c r="D4" s="19">
        <f>C4/C9</f>
        <v>0.13088616981831666</v>
      </c>
      <c r="E4" s="59"/>
      <c r="F4" s="9" t="s">
        <v>233</v>
      </c>
      <c r="G4" s="18">
        <v>1735</v>
      </c>
      <c r="H4" s="19">
        <f>G4/G6</f>
        <v>0.8218853623874941</v>
      </c>
      <c r="I4" s="59"/>
      <c r="J4" s="9" t="s">
        <v>1019</v>
      </c>
      <c r="K4" s="18">
        <v>1170</v>
      </c>
      <c r="L4" s="19">
        <f>K4/K6</f>
        <v>0.44284632853898559</v>
      </c>
      <c r="M4" s="60"/>
    </row>
    <row r="5" spans="1:13" ht="20.65" customHeight="1">
      <c r="A5" s="12"/>
      <c r="B5" s="9" t="s">
        <v>37</v>
      </c>
      <c r="C5" s="18">
        <v>382</v>
      </c>
      <c r="D5" s="19">
        <f>C5/C9</f>
        <v>0.14163885799035966</v>
      </c>
      <c r="E5" s="59"/>
      <c r="F5" s="9" t="s">
        <v>238</v>
      </c>
      <c r="G5" s="18">
        <v>376</v>
      </c>
      <c r="H5" s="19">
        <f>G5/G6</f>
        <v>0.17811463761250593</v>
      </c>
      <c r="I5" s="59"/>
      <c r="J5" s="9" t="s">
        <v>1020</v>
      </c>
      <c r="K5" s="18">
        <v>1472</v>
      </c>
      <c r="L5" s="19">
        <f>K5/K6</f>
        <v>0.55715367146101435</v>
      </c>
      <c r="M5" s="60"/>
    </row>
    <row r="6" spans="1:13" ht="20.65" customHeight="1">
      <c r="A6" s="12"/>
      <c r="B6" s="9" t="s">
        <v>47</v>
      </c>
      <c r="C6" s="18">
        <v>35</v>
      </c>
      <c r="D6" s="19">
        <f>C6/C9</f>
        <v>1.2977382276603633E-2</v>
      </c>
      <c r="E6" s="59"/>
      <c r="F6" s="9" t="s">
        <v>50</v>
      </c>
      <c r="G6" s="18">
        <f>SUM(G4:G5)</f>
        <v>2111</v>
      </c>
      <c r="H6" s="19">
        <f>SUM(H4:H5)</f>
        <v>1</v>
      </c>
      <c r="I6" s="59"/>
      <c r="J6" s="9" t="s">
        <v>50</v>
      </c>
      <c r="K6" s="18">
        <f>SUM(K4:K5)</f>
        <v>2642</v>
      </c>
      <c r="L6" s="19">
        <f>SUM(L4:L5)</f>
        <v>1</v>
      </c>
      <c r="M6" s="60"/>
    </row>
    <row r="7" spans="1:13" ht="20.65" customHeight="1">
      <c r="A7" s="12"/>
      <c r="B7" s="9" t="s">
        <v>52</v>
      </c>
      <c r="C7" s="18">
        <v>1906</v>
      </c>
      <c r="D7" s="19">
        <f>C7/C9</f>
        <v>0.70671116054875793</v>
      </c>
      <c r="E7" s="60"/>
      <c r="F7" s="65"/>
      <c r="G7" s="65"/>
      <c r="H7" s="65"/>
      <c r="I7" s="61"/>
      <c r="J7" s="63"/>
      <c r="K7" s="63"/>
      <c r="L7" s="63"/>
      <c r="M7" s="61"/>
    </row>
    <row r="8" spans="1:13" ht="32.65" customHeight="1">
      <c r="A8" s="12"/>
      <c r="B8" s="9" t="s">
        <v>55</v>
      </c>
      <c r="C8" s="18">
        <v>21</v>
      </c>
      <c r="D8" s="19">
        <f>C8/C9</f>
        <v>7.7864293659621799E-3</v>
      </c>
      <c r="E8" s="60"/>
      <c r="F8" s="61"/>
      <c r="G8" s="61"/>
      <c r="H8" s="61"/>
      <c r="I8" s="64"/>
      <c r="J8" s="9" t="s">
        <v>549</v>
      </c>
      <c r="K8" s="9" t="s">
        <v>16</v>
      </c>
      <c r="L8" s="9" t="s">
        <v>17</v>
      </c>
      <c r="M8" s="60"/>
    </row>
    <row r="9" spans="1:13" ht="20.65" customHeight="1">
      <c r="A9" s="12"/>
      <c r="B9" s="9" t="s">
        <v>50</v>
      </c>
      <c r="C9" s="18">
        <f>SUM(C4:C8)</f>
        <v>2697</v>
      </c>
      <c r="D9" s="19">
        <f>SUM(D4:D8)</f>
        <v>1</v>
      </c>
      <c r="E9" s="60"/>
      <c r="F9" s="61"/>
      <c r="G9" s="61"/>
      <c r="H9" s="61"/>
      <c r="I9" s="64"/>
      <c r="J9" s="9" t="s">
        <v>1021</v>
      </c>
      <c r="K9" s="18">
        <v>451</v>
      </c>
      <c r="L9" s="19">
        <f>K9/K11</f>
        <v>0.69814241486068107</v>
      </c>
      <c r="M9" s="60"/>
    </row>
    <row r="10" spans="1:13" ht="20.65" customHeight="1">
      <c r="A10" s="49"/>
      <c r="B10" s="62"/>
      <c r="C10" s="63"/>
      <c r="D10" s="63"/>
      <c r="E10" s="61"/>
      <c r="F10" s="61"/>
      <c r="G10" s="61"/>
      <c r="H10" s="61"/>
      <c r="I10" s="64"/>
      <c r="J10" s="9" t="s">
        <v>1022</v>
      </c>
      <c r="K10" s="18">
        <v>195</v>
      </c>
      <c r="L10" s="19">
        <f>K10/K11</f>
        <v>0.30185758513931887</v>
      </c>
      <c r="M10" s="60"/>
    </row>
    <row r="11" spans="1:13" ht="20.65" customHeight="1">
      <c r="A11" s="12"/>
      <c r="B11" s="9" t="s">
        <v>75</v>
      </c>
      <c r="C11" s="9" t="s">
        <v>16</v>
      </c>
      <c r="D11" s="9" t="s">
        <v>17</v>
      </c>
      <c r="E11" s="60"/>
      <c r="F11" s="61"/>
      <c r="G11" s="61"/>
      <c r="H11" s="61"/>
      <c r="I11" s="64"/>
      <c r="J11" s="9" t="s">
        <v>50</v>
      </c>
      <c r="K11" s="18">
        <f>SUM(K9:K10)</f>
        <v>646</v>
      </c>
      <c r="L11" s="19">
        <f>SUM(L9:L10)</f>
        <v>1</v>
      </c>
      <c r="M11" s="60"/>
    </row>
    <row r="12" spans="1:13" ht="20.65" customHeight="1">
      <c r="A12" s="12"/>
      <c r="B12" s="9" t="s">
        <v>81</v>
      </c>
      <c r="C12" s="18">
        <v>1086</v>
      </c>
      <c r="D12" s="19">
        <f>C12/C15</f>
        <v>0.44021078232671262</v>
      </c>
      <c r="E12" s="60"/>
      <c r="F12" s="61"/>
      <c r="G12" s="61"/>
      <c r="H12" s="61"/>
      <c r="I12" s="61"/>
      <c r="J12" s="63"/>
      <c r="K12" s="63"/>
      <c r="L12" s="63"/>
      <c r="M12" s="61"/>
    </row>
    <row r="13" spans="1:13" ht="32.65" customHeight="1">
      <c r="A13" s="12"/>
      <c r="B13" s="9" t="s">
        <v>85</v>
      </c>
      <c r="C13" s="18">
        <v>1085</v>
      </c>
      <c r="D13" s="19">
        <f>C13/C15</f>
        <v>0.43980543169841912</v>
      </c>
      <c r="E13" s="60"/>
      <c r="F13" s="61"/>
      <c r="G13" s="61"/>
      <c r="H13" s="61"/>
      <c r="I13" s="64"/>
      <c r="J13" s="9" t="s">
        <v>593</v>
      </c>
      <c r="K13" s="9" t="s">
        <v>16</v>
      </c>
      <c r="L13" s="9" t="s">
        <v>17</v>
      </c>
      <c r="M13" s="60"/>
    </row>
    <row r="14" spans="1:13" ht="32.65" customHeight="1">
      <c r="A14" s="12"/>
      <c r="B14" s="9" t="s">
        <v>90</v>
      </c>
      <c r="C14" s="18">
        <v>296</v>
      </c>
      <c r="D14" s="19">
        <f>C14/C15</f>
        <v>0.11998378597486827</v>
      </c>
      <c r="E14" s="60"/>
      <c r="F14" s="61"/>
      <c r="G14" s="61"/>
      <c r="H14" s="61"/>
      <c r="I14" s="64"/>
      <c r="J14" s="9" t="s">
        <v>1023</v>
      </c>
      <c r="K14" s="18">
        <v>253</v>
      </c>
      <c r="L14" s="19">
        <f>K14/K16</f>
        <v>0.40095087163232962</v>
      </c>
      <c r="M14" s="60"/>
    </row>
    <row r="15" spans="1:13" ht="20.65" customHeight="1">
      <c r="A15" s="12"/>
      <c r="B15" s="9" t="s">
        <v>50</v>
      </c>
      <c r="C15" s="18">
        <f>SUM(C12:C14)</f>
        <v>2467</v>
      </c>
      <c r="D15" s="19">
        <f>SUM(D12:D14)</f>
        <v>1</v>
      </c>
      <c r="E15" s="60"/>
      <c r="F15" s="61"/>
      <c r="G15" s="61"/>
      <c r="H15" s="61"/>
      <c r="I15" s="64"/>
      <c r="J15" s="9" t="s">
        <v>1024</v>
      </c>
      <c r="K15" s="18">
        <v>378</v>
      </c>
      <c r="L15" s="19">
        <f>K15/K16</f>
        <v>0.59904912836767032</v>
      </c>
      <c r="M15" s="60"/>
    </row>
    <row r="16" spans="1:13" ht="20.65" customHeight="1">
      <c r="A16" s="49"/>
      <c r="B16" s="62"/>
      <c r="C16" s="63"/>
      <c r="D16" s="63"/>
      <c r="E16" s="61"/>
      <c r="F16" s="61"/>
      <c r="G16" s="61"/>
      <c r="H16" s="61"/>
      <c r="I16" s="64"/>
      <c r="J16" s="9" t="s">
        <v>50</v>
      </c>
      <c r="K16" s="18">
        <f>SUM(K14:K15)</f>
        <v>631</v>
      </c>
      <c r="L16" s="19">
        <f>SUM(L14:L15)</f>
        <v>1</v>
      </c>
      <c r="M16" s="60"/>
    </row>
    <row r="17" spans="1:13" ht="20.65" customHeight="1">
      <c r="A17" s="12"/>
      <c r="B17" s="9" t="s">
        <v>108</v>
      </c>
      <c r="C17" s="9" t="s">
        <v>16</v>
      </c>
      <c r="D17" s="9" t="s">
        <v>17</v>
      </c>
      <c r="E17" s="60"/>
      <c r="F17" s="61"/>
      <c r="G17" s="61"/>
      <c r="H17" s="61"/>
      <c r="I17" s="61"/>
      <c r="J17" s="63"/>
      <c r="K17" s="63"/>
      <c r="L17" s="63"/>
      <c r="M17" s="61"/>
    </row>
    <row r="18" spans="1:13" ht="20.65" customHeight="1">
      <c r="A18" s="12"/>
      <c r="B18" s="9" t="s">
        <v>111</v>
      </c>
      <c r="C18" s="18">
        <v>437</v>
      </c>
      <c r="D18" s="19">
        <f>C18/C22</f>
        <v>0.17990942774804447</v>
      </c>
      <c r="E18" s="60"/>
      <c r="F18" s="61"/>
      <c r="G18" s="61"/>
      <c r="H18" s="61"/>
      <c r="I18" s="64"/>
      <c r="J18" s="9" t="s">
        <v>691</v>
      </c>
      <c r="K18" s="9" t="s">
        <v>16</v>
      </c>
      <c r="L18" s="9" t="s">
        <v>17</v>
      </c>
      <c r="M18" s="60"/>
    </row>
    <row r="19" spans="1:13" ht="20.65" customHeight="1">
      <c r="A19" s="12"/>
      <c r="B19" s="9" t="s">
        <v>114</v>
      </c>
      <c r="C19" s="18">
        <v>577</v>
      </c>
      <c r="D19" s="19">
        <f>C19/C22</f>
        <v>0.23754631535611362</v>
      </c>
      <c r="E19" s="60"/>
      <c r="F19" s="61"/>
      <c r="G19" s="61"/>
      <c r="H19" s="61"/>
      <c r="I19" s="64"/>
      <c r="J19" s="9" t="s">
        <v>1025</v>
      </c>
      <c r="K19" s="18">
        <v>229</v>
      </c>
      <c r="L19" s="19">
        <f>K19/K21</f>
        <v>0.29171974522292993</v>
      </c>
      <c r="M19" s="60"/>
    </row>
    <row r="20" spans="1:13" ht="32.65" customHeight="1">
      <c r="A20" s="12"/>
      <c r="B20" s="9" t="s">
        <v>120</v>
      </c>
      <c r="C20" s="18">
        <v>743</v>
      </c>
      <c r="D20" s="19">
        <f>C20/C22</f>
        <v>0.30588719637710993</v>
      </c>
      <c r="E20" s="60"/>
      <c r="F20" s="61"/>
      <c r="G20" s="61"/>
      <c r="H20" s="61"/>
      <c r="I20" s="64"/>
      <c r="J20" s="9" t="s">
        <v>1026</v>
      </c>
      <c r="K20" s="18">
        <v>556</v>
      </c>
      <c r="L20" s="19">
        <f>K20/K21</f>
        <v>0.70828025477707002</v>
      </c>
      <c r="M20" s="60"/>
    </row>
    <row r="21" spans="1:13" ht="20.65" customHeight="1">
      <c r="A21" s="12"/>
      <c r="B21" s="9" t="s">
        <v>127</v>
      </c>
      <c r="C21" s="18">
        <v>672</v>
      </c>
      <c r="D21" s="19">
        <f>C21/C22</f>
        <v>0.27665706051873201</v>
      </c>
      <c r="E21" s="60"/>
      <c r="F21" s="61"/>
      <c r="G21" s="61"/>
      <c r="H21" s="61"/>
      <c r="I21" s="64"/>
      <c r="J21" s="9" t="s">
        <v>50</v>
      </c>
      <c r="K21" s="18">
        <f>SUM(K19:K20)</f>
        <v>785</v>
      </c>
      <c r="L21" s="19">
        <f>SUM(L19:L20)</f>
        <v>1</v>
      </c>
      <c r="M21" s="60"/>
    </row>
    <row r="22" spans="1:13" ht="20.65" customHeight="1">
      <c r="A22" s="12"/>
      <c r="B22" s="9" t="s">
        <v>50</v>
      </c>
      <c r="C22" s="18">
        <f>SUM(C18:C21)</f>
        <v>2429</v>
      </c>
      <c r="D22" s="19">
        <f>SUM(D18:D21)</f>
        <v>1</v>
      </c>
      <c r="E22" s="60"/>
      <c r="F22" s="61"/>
      <c r="G22" s="61"/>
      <c r="H22" s="61"/>
      <c r="I22" s="61"/>
      <c r="J22" s="65"/>
      <c r="K22" s="65"/>
      <c r="L22" s="65"/>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1190</v>
      </c>
      <c r="D25" s="19">
        <f>C25/C27</f>
        <v>0.51694178974804517</v>
      </c>
      <c r="E25" s="60"/>
      <c r="F25" s="61"/>
      <c r="G25" s="61"/>
      <c r="H25" s="61"/>
      <c r="I25" s="61"/>
      <c r="J25" s="61"/>
      <c r="K25" s="61"/>
      <c r="L25" s="61"/>
      <c r="M25" s="61"/>
    </row>
    <row r="26" spans="1:13" ht="20.65" customHeight="1">
      <c r="A26" s="12"/>
      <c r="B26" s="9" t="s">
        <v>148</v>
      </c>
      <c r="C26" s="18">
        <v>1112</v>
      </c>
      <c r="D26" s="19">
        <f>C26/C27</f>
        <v>0.48305821025195483</v>
      </c>
      <c r="E26" s="60"/>
      <c r="F26" s="61"/>
      <c r="G26" s="61"/>
      <c r="H26" s="61"/>
      <c r="I26" s="61"/>
      <c r="J26" s="61"/>
      <c r="K26" s="61"/>
      <c r="L26" s="61"/>
      <c r="M26" s="61"/>
    </row>
    <row r="27" spans="1:13" ht="20.65" customHeight="1">
      <c r="A27" s="12"/>
      <c r="B27" s="9" t="s">
        <v>50</v>
      </c>
      <c r="C27" s="18">
        <f>SUM(C25:C26)</f>
        <v>2302</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497</v>
      </c>
      <c r="D30" s="19">
        <f>C30/C33</f>
        <v>0.2375717017208413</v>
      </c>
      <c r="E30" s="60"/>
      <c r="F30" s="61"/>
      <c r="G30" s="61"/>
      <c r="H30" s="61"/>
      <c r="I30" s="61"/>
      <c r="J30" s="61"/>
      <c r="K30" s="61"/>
      <c r="L30" s="61"/>
      <c r="M30" s="61"/>
    </row>
    <row r="31" spans="1:13" ht="20.65" customHeight="1">
      <c r="A31" s="12"/>
      <c r="B31" s="9" t="s">
        <v>169</v>
      </c>
      <c r="C31" s="18">
        <v>999</v>
      </c>
      <c r="D31" s="19">
        <f>C31/C33</f>
        <v>0.47753346080305925</v>
      </c>
      <c r="E31" s="60"/>
      <c r="F31" s="61"/>
      <c r="G31" s="61"/>
      <c r="H31" s="61"/>
      <c r="I31" s="61"/>
      <c r="J31" s="61"/>
      <c r="K31" s="61"/>
      <c r="L31" s="61"/>
      <c r="M31" s="61"/>
    </row>
    <row r="32" spans="1:13" ht="32.65" customHeight="1">
      <c r="A32" s="12"/>
      <c r="B32" s="9" t="s">
        <v>176</v>
      </c>
      <c r="C32" s="18">
        <v>596</v>
      </c>
      <c r="D32" s="19">
        <f>C32/C33</f>
        <v>0.28489483747609945</v>
      </c>
      <c r="E32" s="60"/>
      <c r="F32" s="61"/>
      <c r="G32" s="61"/>
      <c r="H32" s="61"/>
      <c r="I32" s="61"/>
      <c r="J32" s="61"/>
      <c r="K32" s="61"/>
      <c r="L32" s="61"/>
      <c r="M32" s="61"/>
    </row>
    <row r="33" spans="1:13" ht="20.65" customHeight="1">
      <c r="A33" s="12"/>
      <c r="B33" s="9" t="s">
        <v>50</v>
      </c>
      <c r="C33" s="18">
        <f>SUM(C30:C32)</f>
        <v>2092</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411</v>
      </c>
      <c r="D36" s="19">
        <f>C36/C38</f>
        <v>0.2059118236472946</v>
      </c>
      <c r="E36" s="60"/>
      <c r="F36" s="61"/>
      <c r="G36" s="61"/>
      <c r="H36" s="61"/>
      <c r="I36" s="61"/>
      <c r="J36" s="61"/>
      <c r="K36" s="61"/>
      <c r="L36" s="61"/>
      <c r="M36" s="61"/>
    </row>
    <row r="37" spans="1:13" ht="20.65" customHeight="1">
      <c r="A37" s="12"/>
      <c r="B37" s="9" t="s">
        <v>199</v>
      </c>
      <c r="C37" s="18">
        <v>1585</v>
      </c>
      <c r="D37" s="19">
        <f>C37/C38</f>
        <v>0.79408817635270545</v>
      </c>
      <c r="E37" s="60"/>
      <c r="F37" s="61"/>
      <c r="G37" s="61"/>
      <c r="H37" s="61"/>
      <c r="I37" s="61"/>
      <c r="J37" s="61"/>
      <c r="K37" s="61"/>
      <c r="L37" s="61"/>
      <c r="M37" s="61"/>
    </row>
    <row r="38" spans="1:13" ht="20.65" customHeight="1">
      <c r="A38" s="12"/>
      <c r="B38" s="9" t="s">
        <v>50</v>
      </c>
      <c r="C38" s="18">
        <f>SUM(C36:C37)</f>
        <v>1996</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823</v>
      </c>
      <c r="D41" s="19">
        <f>C41/C44</f>
        <v>0.44510546241211468</v>
      </c>
      <c r="E41" s="60"/>
      <c r="F41" s="61"/>
      <c r="G41" s="61"/>
      <c r="H41" s="61"/>
      <c r="I41" s="61"/>
      <c r="J41" s="61"/>
      <c r="K41" s="61"/>
      <c r="L41" s="61"/>
      <c r="M41" s="61"/>
    </row>
    <row r="42" spans="1:13" ht="20.65" customHeight="1">
      <c r="A42" s="12"/>
      <c r="B42" s="9" t="s">
        <v>220</v>
      </c>
      <c r="C42" s="18">
        <v>502</v>
      </c>
      <c r="D42" s="19">
        <f>C42/C44</f>
        <v>0.27149810708491079</v>
      </c>
      <c r="E42" s="60"/>
      <c r="F42" s="61"/>
      <c r="G42" s="61"/>
      <c r="H42" s="61"/>
      <c r="I42" s="61"/>
      <c r="J42" s="61"/>
      <c r="K42" s="61"/>
      <c r="L42" s="61"/>
      <c r="M42" s="61"/>
    </row>
    <row r="43" spans="1:13" ht="32.65" customHeight="1">
      <c r="A43" s="12"/>
      <c r="B43" s="9" t="s">
        <v>224</v>
      </c>
      <c r="C43" s="18">
        <v>524</v>
      </c>
      <c r="D43" s="19">
        <f>C43/C44</f>
        <v>0.28339643050297458</v>
      </c>
      <c r="E43" s="60"/>
      <c r="F43" s="61"/>
      <c r="G43" s="61"/>
      <c r="H43" s="61"/>
      <c r="I43" s="61"/>
      <c r="J43" s="61"/>
      <c r="K43" s="61"/>
      <c r="L43" s="61"/>
      <c r="M43" s="61"/>
    </row>
    <row r="44" spans="1:13" ht="20.65" customHeight="1">
      <c r="A44" s="12"/>
      <c r="B44" s="9" t="s">
        <v>50</v>
      </c>
      <c r="C44" s="18">
        <f>SUM(C41:C43)</f>
        <v>1849</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1143</v>
      </c>
      <c r="D47" s="19">
        <f>C47/C49</f>
        <v>0.62493165664297434</v>
      </c>
      <c r="E47" s="60"/>
      <c r="F47" s="61"/>
      <c r="G47" s="61"/>
      <c r="H47" s="61"/>
      <c r="I47" s="61"/>
      <c r="J47" s="61"/>
      <c r="K47" s="61"/>
      <c r="L47" s="61"/>
      <c r="M47" s="61"/>
    </row>
    <row r="48" spans="1:13" ht="32.65" customHeight="1">
      <c r="A48" s="12"/>
      <c r="B48" s="9" t="s">
        <v>241</v>
      </c>
      <c r="C48" s="18">
        <v>686</v>
      </c>
      <c r="D48" s="19">
        <f>C48/C49</f>
        <v>0.37506834335702571</v>
      </c>
      <c r="E48" s="60"/>
      <c r="F48" s="61"/>
      <c r="G48" s="61"/>
      <c r="H48" s="61"/>
      <c r="I48" s="61"/>
      <c r="J48" s="61"/>
      <c r="K48" s="61"/>
      <c r="L48" s="61"/>
      <c r="M48" s="61"/>
    </row>
    <row r="49" spans="1:13" ht="20.65" customHeight="1">
      <c r="A49" s="12"/>
      <c r="B49" s="9" t="s">
        <v>50</v>
      </c>
      <c r="C49" s="18">
        <f>SUM(C47:C48)</f>
        <v>1829</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1275</v>
      </c>
      <c r="D52" s="19">
        <f>C52/C54</f>
        <v>0.70325427468284607</v>
      </c>
      <c r="E52" s="60"/>
      <c r="F52" s="61"/>
      <c r="G52" s="61"/>
      <c r="H52" s="61"/>
      <c r="I52" s="61"/>
      <c r="J52" s="61"/>
      <c r="K52" s="61"/>
      <c r="L52" s="61"/>
      <c r="M52" s="61"/>
    </row>
    <row r="53" spans="1:13" ht="20.65" customHeight="1">
      <c r="A53" s="12"/>
      <c r="B53" s="9" t="s">
        <v>259</v>
      </c>
      <c r="C53" s="18">
        <v>538</v>
      </c>
      <c r="D53" s="19">
        <f>C53/C54</f>
        <v>0.29674572531715387</v>
      </c>
      <c r="E53" s="60"/>
      <c r="F53" s="61"/>
      <c r="G53" s="61"/>
      <c r="H53" s="61"/>
      <c r="I53" s="61"/>
      <c r="J53" s="61"/>
      <c r="K53" s="61"/>
      <c r="L53" s="61"/>
      <c r="M53" s="61"/>
    </row>
    <row r="54" spans="1:13" ht="20.65" customHeight="1">
      <c r="A54" s="12"/>
      <c r="B54" s="9" t="s">
        <v>50</v>
      </c>
      <c r="C54" s="18">
        <f>SUM(C52:C53)</f>
        <v>1813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167</v>
      </c>
      <c r="D57" s="19">
        <f>C57/C60</f>
        <v>6.3425750094948732E-2</v>
      </c>
      <c r="E57" s="60"/>
      <c r="F57" s="61"/>
      <c r="G57" s="61"/>
      <c r="H57" s="61"/>
      <c r="I57" s="61"/>
      <c r="J57" s="61"/>
      <c r="K57" s="61"/>
      <c r="L57" s="61"/>
      <c r="M57" s="61"/>
    </row>
    <row r="58" spans="1:13" ht="20.65" customHeight="1">
      <c r="A58" s="12"/>
      <c r="B58" s="9" t="s">
        <v>274</v>
      </c>
      <c r="C58" s="18">
        <v>2388</v>
      </c>
      <c r="D58" s="19">
        <f>C58/C60</f>
        <v>0.90695024686669201</v>
      </c>
      <c r="E58" s="60"/>
      <c r="F58" s="61"/>
      <c r="G58" s="61"/>
      <c r="H58" s="61"/>
      <c r="I58" s="61"/>
      <c r="J58" s="61"/>
      <c r="K58" s="61"/>
      <c r="L58" s="61"/>
      <c r="M58" s="61"/>
    </row>
    <row r="59" spans="1:13" ht="20.65" customHeight="1">
      <c r="A59" s="12"/>
      <c r="B59" s="9" t="s">
        <v>278</v>
      </c>
      <c r="C59" s="18">
        <v>78</v>
      </c>
      <c r="D59" s="19">
        <f>C59/C60</f>
        <v>2.9624003038359287E-2</v>
      </c>
      <c r="E59" s="60"/>
      <c r="F59" s="61"/>
      <c r="G59" s="61"/>
      <c r="H59" s="61"/>
      <c r="I59" s="61"/>
      <c r="J59" s="61"/>
      <c r="K59" s="61"/>
      <c r="L59" s="61"/>
      <c r="M59" s="61"/>
    </row>
    <row r="60" spans="1:13" ht="20.65" customHeight="1">
      <c r="A60" s="12"/>
      <c r="B60" s="9" t="s">
        <v>50</v>
      </c>
      <c r="C60" s="18">
        <f>SUM(C57:C59)</f>
        <v>2633</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587</v>
      </c>
      <c r="D63" s="19">
        <f>C63/C65</f>
        <v>0.31124072110286322</v>
      </c>
      <c r="E63" s="60"/>
      <c r="F63" s="61"/>
      <c r="G63" s="61"/>
      <c r="H63" s="61"/>
      <c r="I63" s="61"/>
      <c r="J63" s="61"/>
      <c r="K63" s="61"/>
      <c r="L63" s="61"/>
      <c r="M63" s="61"/>
    </row>
    <row r="64" spans="1:13" ht="20.65" customHeight="1">
      <c r="A64" s="12"/>
      <c r="B64" s="9" t="s">
        <v>295</v>
      </c>
      <c r="C64" s="18">
        <v>1299</v>
      </c>
      <c r="D64" s="19">
        <f>C64/C65</f>
        <v>0.68875927889713684</v>
      </c>
      <c r="E64" s="60"/>
      <c r="F64" s="61"/>
      <c r="G64" s="61"/>
      <c r="H64" s="61"/>
      <c r="I64" s="61"/>
      <c r="J64" s="61"/>
      <c r="K64" s="61"/>
      <c r="L64" s="61"/>
      <c r="M64" s="61"/>
    </row>
    <row r="65" spans="1:13" ht="20.65" customHeight="1">
      <c r="A65" s="12"/>
      <c r="B65" s="9" t="s">
        <v>50</v>
      </c>
      <c r="C65" s="18">
        <f>SUM(C63:C64)</f>
        <v>1886</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452</v>
      </c>
      <c r="D68" s="19">
        <f>C68/C70</f>
        <v>0.20008853474988933</v>
      </c>
      <c r="E68" s="60"/>
      <c r="F68" s="61"/>
      <c r="G68" s="61"/>
      <c r="H68" s="61"/>
      <c r="I68" s="61"/>
      <c r="J68" s="61"/>
      <c r="K68" s="61"/>
      <c r="L68" s="61"/>
      <c r="M68" s="61"/>
    </row>
    <row r="69" spans="1:13" ht="20.65" customHeight="1">
      <c r="A69" s="12"/>
      <c r="B69" s="9" t="s">
        <v>309</v>
      </c>
      <c r="C69" s="18">
        <v>1807</v>
      </c>
      <c r="D69" s="19">
        <f>C69/C70</f>
        <v>0.7999114652501107</v>
      </c>
      <c r="E69" s="60"/>
      <c r="F69" s="61"/>
      <c r="G69" s="61"/>
      <c r="H69" s="61"/>
      <c r="I69" s="61"/>
      <c r="J69" s="61"/>
      <c r="K69" s="61"/>
      <c r="L69" s="61"/>
      <c r="M69" s="61"/>
    </row>
    <row r="70" spans="1:13" ht="20.65" customHeight="1">
      <c r="A70" s="12"/>
      <c r="B70" s="9" t="s">
        <v>50</v>
      </c>
      <c r="C70" s="18">
        <f>SUM(C68:C69)</f>
        <v>2259</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347</v>
      </c>
      <c r="D73" s="19">
        <f>C73/C76</f>
        <v>0.17051597051597051</v>
      </c>
      <c r="E73" s="60"/>
      <c r="F73" s="61"/>
      <c r="G73" s="61"/>
      <c r="H73" s="61"/>
      <c r="I73" s="61"/>
      <c r="J73" s="61"/>
      <c r="K73" s="61"/>
      <c r="L73" s="61"/>
      <c r="M73" s="61"/>
    </row>
    <row r="74" spans="1:13" ht="20.65" customHeight="1">
      <c r="A74" s="12"/>
      <c r="B74" s="9" t="s">
        <v>321</v>
      </c>
      <c r="C74" s="18">
        <v>279</v>
      </c>
      <c r="D74" s="19">
        <f>C74/C76</f>
        <v>0.13710073710073711</v>
      </c>
      <c r="E74" s="60"/>
      <c r="F74" s="61"/>
      <c r="G74" s="61"/>
      <c r="H74" s="61"/>
      <c r="I74" s="61"/>
      <c r="J74" s="61"/>
      <c r="K74" s="61"/>
      <c r="L74" s="61"/>
      <c r="M74" s="61"/>
    </row>
    <row r="75" spans="1:13" ht="20.65" customHeight="1">
      <c r="A75" s="12"/>
      <c r="B75" s="9" t="s">
        <v>323</v>
      </c>
      <c r="C75" s="18">
        <v>1409</v>
      </c>
      <c r="D75" s="19">
        <f>C75/C76</f>
        <v>0.69238329238329244</v>
      </c>
      <c r="E75" s="60"/>
      <c r="F75" s="61"/>
      <c r="G75" s="61"/>
      <c r="H75" s="61"/>
      <c r="I75" s="61"/>
      <c r="J75" s="61"/>
      <c r="K75" s="61"/>
      <c r="L75" s="61"/>
      <c r="M75" s="61"/>
    </row>
    <row r="76" spans="1:13" ht="20.65" customHeight="1">
      <c r="A76" s="12"/>
      <c r="B76" s="9" t="s">
        <v>50</v>
      </c>
      <c r="C76" s="18">
        <f>SUM(C73:C75)</f>
        <v>2035</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604</v>
      </c>
      <c r="D79" s="19">
        <f>C79/C82</f>
        <v>0.27542179662562699</v>
      </c>
      <c r="E79" s="60"/>
      <c r="F79" s="61"/>
      <c r="G79" s="61"/>
      <c r="H79" s="61"/>
      <c r="I79" s="61"/>
      <c r="J79" s="61"/>
      <c r="K79" s="61"/>
      <c r="L79" s="61"/>
      <c r="M79" s="61"/>
    </row>
    <row r="80" spans="1:13" ht="20.65" customHeight="1">
      <c r="A80" s="12"/>
      <c r="B80" s="9" t="s">
        <v>332</v>
      </c>
      <c r="C80" s="18">
        <v>151</v>
      </c>
      <c r="D80" s="19">
        <f>C80/C82</f>
        <v>6.8855449156406748E-2</v>
      </c>
      <c r="E80" s="60"/>
      <c r="F80" s="61"/>
      <c r="G80" s="61"/>
      <c r="H80" s="61"/>
      <c r="I80" s="61"/>
      <c r="J80" s="61"/>
      <c r="K80" s="61"/>
      <c r="L80" s="61"/>
      <c r="M80" s="61"/>
    </row>
    <row r="81" spans="1:13" ht="20.65" customHeight="1">
      <c r="A81" s="12"/>
      <c r="B81" s="9" t="s">
        <v>333</v>
      </c>
      <c r="C81" s="18">
        <v>1438</v>
      </c>
      <c r="D81" s="19">
        <f>C81/C82</f>
        <v>0.65572275421796622</v>
      </c>
      <c r="E81" s="60"/>
      <c r="F81" s="61"/>
      <c r="G81" s="61"/>
      <c r="H81" s="61"/>
      <c r="I81" s="61"/>
      <c r="J81" s="61"/>
      <c r="K81" s="61"/>
      <c r="L81" s="61"/>
      <c r="M81" s="61"/>
    </row>
    <row r="82" spans="1:13" ht="20.65" customHeight="1">
      <c r="A82" s="12"/>
      <c r="B82" s="9" t="s">
        <v>50</v>
      </c>
      <c r="C82" s="18">
        <f>SUM(C79:C81)</f>
        <v>2193</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139</v>
      </c>
      <c r="D85" s="19">
        <f>C85/C89</f>
        <v>6.376146788990826E-2</v>
      </c>
      <c r="E85" s="60"/>
      <c r="F85" s="61"/>
      <c r="G85" s="61"/>
      <c r="H85" s="61"/>
      <c r="I85" s="61"/>
      <c r="J85" s="61"/>
      <c r="K85" s="61"/>
      <c r="L85" s="61"/>
      <c r="M85" s="61"/>
    </row>
    <row r="86" spans="1:13" ht="20.65" customHeight="1">
      <c r="A86" s="12"/>
      <c r="B86" s="9" t="s">
        <v>342</v>
      </c>
      <c r="C86" s="18">
        <v>645</v>
      </c>
      <c r="D86" s="19">
        <f>C86/C89</f>
        <v>0.29587155963302753</v>
      </c>
      <c r="E86" s="60"/>
      <c r="F86" s="61"/>
      <c r="G86" s="61"/>
      <c r="H86" s="61"/>
      <c r="I86" s="61"/>
      <c r="J86" s="61"/>
      <c r="K86" s="61"/>
      <c r="L86" s="61"/>
      <c r="M86" s="61"/>
    </row>
    <row r="87" spans="1:13" ht="20.65" customHeight="1">
      <c r="A87" s="12"/>
      <c r="B87" s="9" t="s">
        <v>344</v>
      </c>
      <c r="C87" s="18">
        <v>181</v>
      </c>
      <c r="D87" s="19">
        <f>C87/C89</f>
        <v>8.3027522935779821E-2</v>
      </c>
      <c r="E87" s="60"/>
      <c r="F87" s="61"/>
      <c r="G87" s="61"/>
      <c r="H87" s="61"/>
      <c r="I87" s="61"/>
      <c r="J87" s="61"/>
      <c r="K87" s="61"/>
      <c r="L87" s="61"/>
      <c r="M87" s="61"/>
    </row>
    <row r="88" spans="1:13" ht="20.65" customHeight="1">
      <c r="A88" s="12"/>
      <c r="B88" s="9" t="s">
        <v>346</v>
      </c>
      <c r="C88" s="18">
        <v>1215</v>
      </c>
      <c r="D88" s="19">
        <f>C88/C89</f>
        <v>0.55733944954128445</v>
      </c>
      <c r="E88" s="60"/>
      <c r="F88" s="61"/>
      <c r="G88" s="61"/>
      <c r="H88" s="61"/>
      <c r="I88" s="61"/>
      <c r="J88" s="61"/>
      <c r="K88" s="61"/>
      <c r="L88" s="61"/>
      <c r="M88" s="61"/>
    </row>
    <row r="89" spans="1:13" ht="20.65" customHeight="1">
      <c r="A89" s="12"/>
      <c r="B89" s="9" t="s">
        <v>50</v>
      </c>
      <c r="C89" s="18">
        <f>SUM(C85:C88)</f>
        <v>2180</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993</v>
      </c>
      <c r="D92" s="19">
        <f>C92/C94</f>
        <v>0.50975359342915816</v>
      </c>
      <c r="E92" s="60"/>
      <c r="F92" s="61"/>
      <c r="G92" s="61"/>
      <c r="H92" s="61"/>
      <c r="I92" s="61"/>
      <c r="J92" s="61"/>
      <c r="K92" s="61"/>
      <c r="L92" s="61"/>
      <c r="M92" s="61"/>
    </row>
    <row r="93" spans="1:13" ht="20.65" customHeight="1">
      <c r="A93" s="12"/>
      <c r="B93" s="9" t="s">
        <v>355</v>
      </c>
      <c r="C93" s="18">
        <v>955</v>
      </c>
      <c r="D93" s="19">
        <f>C93/C94</f>
        <v>0.4902464065708419</v>
      </c>
      <c r="E93" s="60"/>
      <c r="F93" s="61"/>
      <c r="G93" s="61"/>
      <c r="H93" s="61"/>
      <c r="I93" s="61"/>
      <c r="J93" s="61"/>
      <c r="K93" s="61"/>
      <c r="L93" s="61"/>
      <c r="M93" s="61"/>
    </row>
    <row r="94" spans="1:13" ht="20.65" customHeight="1">
      <c r="A94" s="12"/>
      <c r="B94" s="9" t="s">
        <v>50</v>
      </c>
      <c r="C94" s="18">
        <f>SUM(C92:C93)</f>
        <v>1948</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1593</v>
      </c>
      <c r="D97" s="19">
        <f>C97/C99</f>
        <v>0.80699088145896658</v>
      </c>
      <c r="E97" s="60"/>
      <c r="F97" s="61"/>
      <c r="G97" s="61"/>
      <c r="H97" s="61"/>
      <c r="I97" s="61"/>
      <c r="J97" s="61"/>
      <c r="K97" s="61"/>
      <c r="L97" s="61"/>
      <c r="M97" s="61"/>
    </row>
    <row r="98" spans="1:13" ht="20.65" customHeight="1">
      <c r="A98" s="12"/>
      <c r="B98" s="9" t="s">
        <v>364</v>
      </c>
      <c r="C98" s="18">
        <v>381</v>
      </c>
      <c r="D98" s="19">
        <f>C98/C99</f>
        <v>0.19300911854103345</v>
      </c>
      <c r="E98" s="60"/>
      <c r="F98" s="61"/>
      <c r="G98" s="61"/>
      <c r="H98" s="61"/>
      <c r="I98" s="61"/>
      <c r="J98" s="61"/>
      <c r="K98" s="61"/>
      <c r="L98" s="61"/>
      <c r="M98" s="61"/>
    </row>
    <row r="99" spans="1:13" ht="20.65" customHeight="1">
      <c r="A99" s="12"/>
      <c r="B99" s="9" t="s">
        <v>50</v>
      </c>
      <c r="C99" s="18">
        <f>SUM(C97:C98)</f>
        <v>1974</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7"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v>
      </c>
      <c r="G3" s="9" t="s">
        <v>16</v>
      </c>
      <c r="H3" s="9" t="s">
        <v>17</v>
      </c>
      <c r="I3" s="56"/>
      <c r="J3" s="9" t="s">
        <v>511</v>
      </c>
      <c r="K3" s="9" t="s">
        <v>16</v>
      </c>
      <c r="L3" s="9" t="s">
        <v>17</v>
      </c>
      <c r="M3" s="57"/>
    </row>
    <row r="4" spans="1:13" ht="20.65" customHeight="1">
      <c r="A4" s="12"/>
      <c r="B4" s="9" t="s">
        <v>27</v>
      </c>
      <c r="C4" s="18">
        <v>590</v>
      </c>
      <c r="D4" s="19">
        <f>C4/C9</f>
        <v>0.12035903712770298</v>
      </c>
      <c r="E4" s="59"/>
      <c r="F4" s="9" t="s">
        <v>28</v>
      </c>
      <c r="G4" s="18">
        <v>131</v>
      </c>
      <c r="H4" s="19">
        <f>G4/G9</f>
        <v>2.7417329426538302E-2</v>
      </c>
      <c r="I4" s="59"/>
      <c r="J4" s="9" t="s">
        <v>1028</v>
      </c>
      <c r="K4" s="18">
        <v>3168</v>
      </c>
      <c r="L4" s="19">
        <f>K4/K6</f>
        <v>0.66248431618569636</v>
      </c>
      <c r="M4" s="60"/>
    </row>
    <row r="5" spans="1:13" ht="20.65" customHeight="1">
      <c r="A5" s="12"/>
      <c r="B5" s="9" t="s">
        <v>37</v>
      </c>
      <c r="C5" s="18">
        <v>642</v>
      </c>
      <c r="D5" s="19">
        <f>C5/C9</f>
        <v>0.13096695226438188</v>
      </c>
      <c r="E5" s="59"/>
      <c r="F5" s="9" t="s">
        <v>38</v>
      </c>
      <c r="G5" s="18">
        <v>1579</v>
      </c>
      <c r="H5" s="19">
        <f>G5/G9</f>
        <v>0.33047300125575557</v>
      </c>
      <c r="I5" s="59"/>
      <c r="J5" s="9" t="s">
        <v>1029</v>
      </c>
      <c r="K5" s="18">
        <v>1614</v>
      </c>
      <c r="L5" s="19">
        <f>K5/K6</f>
        <v>0.33751568381430364</v>
      </c>
      <c r="M5" s="60"/>
    </row>
    <row r="6" spans="1:13" ht="20.65" customHeight="1">
      <c r="A6" s="12"/>
      <c r="B6" s="9" t="s">
        <v>47</v>
      </c>
      <c r="C6" s="18">
        <v>120</v>
      </c>
      <c r="D6" s="19">
        <f>C6/C9</f>
        <v>2.4479804161566709E-2</v>
      </c>
      <c r="E6" s="59"/>
      <c r="F6" s="9" t="s">
        <v>48</v>
      </c>
      <c r="G6" s="18">
        <v>411</v>
      </c>
      <c r="H6" s="19">
        <f>G6/G9</f>
        <v>8.6019254918375893E-2</v>
      </c>
      <c r="I6" s="59"/>
      <c r="J6" s="9" t="s">
        <v>50</v>
      </c>
      <c r="K6" s="18">
        <f>SUM(K4:K5)</f>
        <v>4782</v>
      </c>
      <c r="L6" s="19">
        <f>SUM(L4:L5)</f>
        <v>1</v>
      </c>
      <c r="M6" s="60"/>
    </row>
    <row r="7" spans="1:13" ht="20.65" customHeight="1">
      <c r="A7" s="12"/>
      <c r="B7" s="9" t="s">
        <v>52</v>
      </c>
      <c r="C7" s="18">
        <v>3513</v>
      </c>
      <c r="D7" s="19">
        <f>C7/C9</f>
        <v>0.71664626682986532</v>
      </c>
      <c r="E7" s="59"/>
      <c r="F7" s="9" t="s">
        <v>53</v>
      </c>
      <c r="G7" s="18">
        <v>519</v>
      </c>
      <c r="H7" s="19">
        <f>G7/G9</f>
        <v>0.10862285475094181</v>
      </c>
      <c r="I7" s="60"/>
      <c r="J7" s="63"/>
      <c r="K7" s="63"/>
      <c r="L7" s="63"/>
      <c r="M7" s="61"/>
    </row>
    <row r="8" spans="1:13" ht="20.65" customHeight="1">
      <c r="A8" s="12"/>
      <c r="B8" s="9" t="s">
        <v>55</v>
      </c>
      <c r="C8" s="18">
        <v>37</v>
      </c>
      <c r="D8" s="19">
        <f>C8/C9</f>
        <v>7.5479396164830678E-3</v>
      </c>
      <c r="E8" s="59"/>
      <c r="F8" s="9" t="s">
        <v>56</v>
      </c>
      <c r="G8" s="18">
        <v>2138</v>
      </c>
      <c r="H8" s="19">
        <f>G8/G9</f>
        <v>0.44746755964838847</v>
      </c>
      <c r="I8" s="59"/>
      <c r="J8" s="9" t="s">
        <v>1030</v>
      </c>
      <c r="K8" s="9" t="s">
        <v>16</v>
      </c>
      <c r="L8" s="9" t="s">
        <v>17</v>
      </c>
      <c r="M8" s="60"/>
    </row>
    <row r="9" spans="1:13" ht="20.65" customHeight="1">
      <c r="A9" s="12"/>
      <c r="B9" s="9" t="s">
        <v>50</v>
      </c>
      <c r="C9" s="18">
        <f>SUM(C4:C8)</f>
        <v>4902</v>
      </c>
      <c r="D9" s="19">
        <f>SUM(D4:D8)</f>
        <v>0.99999999999999989</v>
      </c>
      <c r="E9" s="59"/>
      <c r="F9" s="9" t="s">
        <v>50</v>
      </c>
      <c r="G9" s="18">
        <f>SUM(G4:G8)</f>
        <v>4778</v>
      </c>
      <c r="H9" s="19">
        <f>SUM(H4:H8)</f>
        <v>1</v>
      </c>
      <c r="I9" s="59"/>
      <c r="J9" s="9" t="s">
        <v>1031</v>
      </c>
      <c r="K9" s="18">
        <v>385</v>
      </c>
      <c r="L9" s="19">
        <f>K9/K11</f>
        <v>0.34131205673758863</v>
      </c>
      <c r="M9" s="60"/>
    </row>
    <row r="10" spans="1:13" ht="20.65" customHeight="1">
      <c r="A10" s="49"/>
      <c r="B10" s="62"/>
      <c r="C10" s="63"/>
      <c r="D10" s="63"/>
      <c r="E10" s="61"/>
      <c r="F10" s="63"/>
      <c r="G10" s="63"/>
      <c r="H10" s="63"/>
      <c r="I10" s="64"/>
      <c r="J10" s="9" t="s">
        <v>1032</v>
      </c>
      <c r="K10" s="18">
        <v>743</v>
      </c>
      <c r="L10" s="19">
        <f>K10/K11</f>
        <v>0.65868794326241131</v>
      </c>
      <c r="M10" s="60"/>
    </row>
    <row r="11" spans="1:13" ht="20.65" customHeight="1">
      <c r="A11" s="12"/>
      <c r="B11" s="9" t="s">
        <v>75</v>
      </c>
      <c r="C11" s="9" t="s">
        <v>16</v>
      </c>
      <c r="D11" s="9" t="s">
        <v>17</v>
      </c>
      <c r="E11" s="59"/>
      <c r="F11" s="9" t="s">
        <v>419</v>
      </c>
      <c r="G11" s="9" t="s">
        <v>16</v>
      </c>
      <c r="H11" s="9" t="s">
        <v>17</v>
      </c>
      <c r="I11" s="59"/>
      <c r="J11" s="9" t="s">
        <v>50</v>
      </c>
      <c r="K11" s="18">
        <f>SUM(K9:K10)</f>
        <v>1128</v>
      </c>
      <c r="L11" s="19">
        <f>SUM(L9:L10)</f>
        <v>1</v>
      </c>
      <c r="M11" s="60"/>
    </row>
    <row r="12" spans="1:13" ht="20.65" customHeight="1">
      <c r="A12" s="12"/>
      <c r="B12" s="9" t="s">
        <v>81</v>
      </c>
      <c r="C12" s="18">
        <v>1515</v>
      </c>
      <c r="D12" s="19">
        <f>C12/C15</f>
        <v>0.33013728481150578</v>
      </c>
      <c r="E12" s="59"/>
      <c r="F12" s="9" t="s">
        <v>420</v>
      </c>
      <c r="G12" s="18">
        <v>3456</v>
      </c>
      <c r="H12" s="19">
        <f>G12/G14</f>
        <v>0.69691470054446458</v>
      </c>
      <c r="I12" s="60"/>
      <c r="J12" s="65"/>
      <c r="K12" s="65"/>
      <c r="L12" s="65"/>
      <c r="M12" s="61"/>
    </row>
    <row r="13" spans="1:13" ht="32.65" customHeight="1">
      <c r="A13" s="12"/>
      <c r="B13" s="9" t="s">
        <v>85</v>
      </c>
      <c r="C13" s="18">
        <v>2405</v>
      </c>
      <c r="D13" s="19">
        <f>C13/C15</f>
        <v>0.52407932011331448</v>
      </c>
      <c r="E13" s="59"/>
      <c r="F13" s="9" t="s">
        <v>421</v>
      </c>
      <c r="G13" s="18">
        <v>1503</v>
      </c>
      <c r="H13" s="19">
        <f>G13/G14</f>
        <v>0.30308529945553542</v>
      </c>
      <c r="I13" s="60"/>
      <c r="J13" s="61"/>
      <c r="K13" s="61"/>
      <c r="L13" s="61"/>
      <c r="M13" s="61"/>
    </row>
    <row r="14" spans="1:13" ht="20.65" customHeight="1">
      <c r="A14" s="12"/>
      <c r="B14" s="9" t="s">
        <v>90</v>
      </c>
      <c r="C14" s="18">
        <v>669</v>
      </c>
      <c r="D14" s="19">
        <f>C14/C15</f>
        <v>0.14578339507517979</v>
      </c>
      <c r="E14" s="59"/>
      <c r="F14" s="9" t="s">
        <v>50</v>
      </c>
      <c r="G14" s="18">
        <f>SUM(G12:G13)</f>
        <v>4959</v>
      </c>
      <c r="H14" s="19">
        <f>SUM(H12:H13)</f>
        <v>1</v>
      </c>
      <c r="I14" s="60"/>
      <c r="J14" s="61"/>
      <c r="K14" s="61"/>
      <c r="L14" s="61"/>
      <c r="M14" s="61"/>
    </row>
    <row r="15" spans="1:13" ht="20.65" customHeight="1">
      <c r="A15" s="12"/>
      <c r="B15" s="9" t="s">
        <v>50</v>
      </c>
      <c r="C15" s="18">
        <f>SUM(C12:C14)</f>
        <v>4589</v>
      </c>
      <c r="D15" s="19">
        <f>SUM(D12:D14)</f>
        <v>1</v>
      </c>
      <c r="E15" s="60"/>
      <c r="F15" s="63"/>
      <c r="G15" s="63"/>
      <c r="H15" s="63"/>
      <c r="I15" s="61"/>
      <c r="J15" s="61"/>
      <c r="K15" s="61"/>
      <c r="L15" s="61"/>
      <c r="M15" s="61"/>
    </row>
    <row r="16" spans="1:13" ht="20.65" customHeight="1">
      <c r="A16" s="49"/>
      <c r="B16" s="62"/>
      <c r="C16" s="63"/>
      <c r="D16" s="63"/>
      <c r="E16" s="64"/>
      <c r="F16" s="9" t="s">
        <v>93</v>
      </c>
      <c r="G16" s="9" t="s">
        <v>16</v>
      </c>
      <c r="H16" s="9" t="s">
        <v>17</v>
      </c>
      <c r="I16" s="60"/>
      <c r="J16" s="61"/>
      <c r="K16" s="61"/>
      <c r="L16" s="61"/>
      <c r="M16" s="61"/>
    </row>
    <row r="17" spans="1:13" ht="32.65" customHeight="1">
      <c r="A17" s="12"/>
      <c r="B17" s="9" t="s">
        <v>108</v>
      </c>
      <c r="C17" s="9" t="s">
        <v>16</v>
      </c>
      <c r="D17" s="9" t="s">
        <v>17</v>
      </c>
      <c r="E17" s="59"/>
      <c r="F17" s="9" t="s">
        <v>98</v>
      </c>
      <c r="G17" s="18">
        <v>1666</v>
      </c>
      <c r="H17" s="19">
        <f>G17/G19</f>
        <v>0.42038859449911681</v>
      </c>
      <c r="I17" s="60"/>
      <c r="J17" s="61"/>
      <c r="K17" s="61"/>
      <c r="L17" s="61"/>
      <c r="M17" s="61"/>
    </row>
    <row r="18" spans="1:13" ht="20.65" customHeight="1">
      <c r="A18" s="12"/>
      <c r="B18" s="9" t="s">
        <v>111</v>
      </c>
      <c r="C18" s="18">
        <v>604</v>
      </c>
      <c r="D18" s="19">
        <f>C18/C22</f>
        <v>0.13042539408335133</v>
      </c>
      <c r="E18" s="59"/>
      <c r="F18" s="9" t="s">
        <v>105</v>
      </c>
      <c r="G18" s="18">
        <v>2297</v>
      </c>
      <c r="H18" s="19">
        <f>G18/G19</f>
        <v>0.57961140550088319</v>
      </c>
      <c r="I18" s="60"/>
      <c r="J18" s="61"/>
      <c r="K18" s="61"/>
      <c r="L18" s="61"/>
      <c r="M18" s="61"/>
    </row>
    <row r="19" spans="1:13" ht="20.65" customHeight="1">
      <c r="A19" s="12"/>
      <c r="B19" s="9" t="s">
        <v>114</v>
      </c>
      <c r="C19" s="18">
        <v>2516</v>
      </c>
      <c r="D19" s="19">
        <f>C19/C22</f>
        <v>0.54329518462535087</v>
      </c>
      <c r="E19" s="59"/>
      <c r="F19" s="9" t="s">
        <v>50</v>
      </c>
      <c r="G19" s="18">
        <f>SUM(G17:G18)</f>
        <v>3963</v>
      </c>
      <c r="H19" s="19">
        <f>SUM(H17:H18)</f>
        <v>1</v>
      </c>
      <c r="I19" s="60"/>
      <c r="J19" s="61"/>
      <c r="K19" s="61"/>
      <c r="L19" s="61"/>
      <c r="M19" s="61"/>
    </row>
    <row r="20" spans="1:13" ht="20.65" customHeight="1">
      <c r="A20" s="12"/>
      <c r="B20" s="9" t="s">
        <v>120</v>
      </c>
      <c r="C20" s="18">
        <v>822</v>
      </c>
      <c r="D20" s="19">
        <f>C20/C22</f>
        <v>0.1774994601597927</v>
      </c>
      <c r="E20" s="60"/>
      <c r="F20" s="63"/>
      <c r="G20" s="63"/>
      <c r="H20" s="63"/>
      <c r="I20" s="61"/>
      <c r="J20" s="61"/>
      <c r="K20" s="61"/>
      <c r="L20" s="61"/>
      <c r="M20" s="61"/>
    </row>
    <row r="21" spans="1:13" ht="20.65" customHeight="1">
      <c r="A21" s="12"/>
      <c r="B21" s="9" t="s">
        <v>127</v>
      </c>
      <c r="C21" s="18">
        <v>689</v>
      </c>
      <c r="D21" s="19">
        <f>C21/C22</f>
        <v>0.14877996113150507</v>
      </c>
      <c r="E21" s="59"/>
      <c r="F21" s="9" t="s">
        <v>183</v>
      </c>
      <c r="G21" s="9" t="s">
        <v>16</v>
      </c>
      <c r="H21" s="9" t="s">
        <v>17</v>
      </c>
      <c r="I21" s="60"/>
      <c r="J21" s="61"/>
      <c r="K21" s="61"/>
      <c r="L21" s="61"/>
      <c r="M21" s="61"/>
    </row>
    <row r="22" spans="1:13" ht="20.65" customHeight="1">
      <c r="A22" s="12"/>
      <c r="B22" s="9" t="s">
        <v>50</v>
      </c>
      <c r="C22" s="18">
        <f>SUM(C18:C21)</f>
        <v>4631</v>
      </c>
      <c r="D22" s="19">
        <f>SUM(D18:D21)</f>
        <v>0.99999999999999989</v>
      </c>
      <c r="E22" s="59"/>
      <c r="F22" s="9" t="s">
        <v>190</v>
      </c>
      <c r="G22" s="18">
        <v>2143</v>
      </c>
      <c r="H22" s="19">
        <f>G22/G25</f>
        <v>0.45021008403361346</v>
      </c>
      <c r="I22" s="60"/>
      <c r="J22" s="61"/>
      <c r="K22" s="61"/>
      <c r="L22" s="61"/>
      <c r="M22" s="61"/>
    </row>
    <row r="23" spans="1:13" ht="32.65" customHeight="1">
      <c r="A23" s="49"/>
      <c r="B23" s="62"/>
      <c r="C23" s="63"/>
      <c r="D23" s="63"/>
      <c r="E23" s="64"/>
      <c r="F23" s="9" t="s">
        <v>197</v>
      </c>
      <c r="G23" s="18">
        <v>1545</v>
      </c>
      <c r="H23" s="19">
        <f>G23/G25</f>
        <v>0.32457983193277312</v>
      </c>
      <c r="I23" s="60"/>
      <c r="J23" s="61"/>
      <c r="K23" s="61"/>
      <c r="L23" s="61"/>
      <c r="M23" s="61"/>
    </row>
    <row r="24" spans="1:13" ht="32.65" customHeight="1">
      <c r="A24" s="12"/>
      <c r="B24" s="9" t="s">
        <v>137</v>
      </c>
      <c r="C24" s="9" t="s">
        <v>16</v>
      </c>
      <c r="D24" s="9" t="s">
        <v>17</v>
      </c>
      <c r="E24" s="59"/>
      <c r="F24" s="9" t="s">
        <v>201</v>
      </c>
      <c r="G24" s="18">
        <v>1072</v>
      </c>
      <c r="H24" s="19">
        <f>G24/G25</f>
        <v>0.22521008403361345</v>
      </c>
      <c r="I24" s="60"/>
      <c r="J24" s="61"/>
      <c r="K24" s="61"/>
      <c r="L24" s="61"/>
      <c r="M24" s="61"/>
    </row>
    <row r="25" spans="1:13" ht="20.65" customHeight="1">
      <c r="A25" s="12"/>
      <c r="B25" s="9" t="s">
        <v>142</v>
      </c>
      <c r="C25" s="18">
        <v>2278</v>
      </c>
      <c r="D25" s="19">
        <f>C25/C27</f>
        <v>0.53929924242424243</v>
      </c>
      <c r="E25" s="59"/>
      <c r="F25" s="9" t="s">
        <v>50</v>
      </c>
      <c r="G25" s="18">
        <f>SUM(G22:G24)</f>
        <v>4760</v>
      </c>
      <c r="H25" s="19">
        <f>SUM(H22:H24)</f>
        <v>1</v>
      </c>
      <c r="I25" s="60"/>
      <c r="J25" s="61"/>
      <c r="K25" s="61"/>
      <c r="L25" s="61"/>
      <c r="M25" s="61"/>
    </row>
    <row r="26" spans="1:13" ht="20.65" customHeight="1">
      <c r="A26" s="12"/>
      <c r="B26" s="9" t="s">
        <v>148</v>
      </c>
      <c r="C26" s="18">
        <v>1946</v>
      </c>
      <c r="D26" s="19">
        <f>C26/C27</f>
        <v>0.46070075757575757</v>
      </c>
      <c r="E26" s="60"/>
      <c r="F26" s="65"/>
      <c r="G26" s="65"/>
      <c r="H26" s="65"/>
      <c r="I26" s="61"/>
      <c r="J26" s="61"/>
      <c r="K26" s="61"/>
      <c r="L26" s="61"/>
      <c r="M26" s="61"/>
    </row>
    <row r="27" spans="1:13" ht="20.65" customHeight="1">
      <c r="A27" s="12"/>
      <c r="B27" s="9" t="s">
        <v>50</v>
      </c>
      <c r="C27" s="18">
        <f>SUM(C25:C26)</f>
        <v>4224</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880</v>
      </c>
      <c r="D30" s="19">
        <f>C30/C33</f>
        <v>0.24089789214344373</v>
      </c>
      <c r="E30" s="60"/>
      <c r="F30" s="61"/>
      <c r="G30" s="61"/>
      <c r="H30" s="61"/>
      <c r="I30" s="61"/>
      <c r="J30" s="61"/>
      <c r="K30" s="61"/>
      <c r="L30" s="61"/>
      <c r="M30" s="61"/>
    </row>
    <row r="31" spans="1:13" ht="20.65" customHeight="1">
      <c r="A31" s="12"/>
      <c r="B31" s="9" t="s">
        <v>169</v>
      </c>
      <c r="C31" s="18">
        <v>2124</v>
      </c>
      <c r="D31" s="19">
        <f>C31/C33</f>
        <v>0.58143991240076653</v>
      </c>
      <c r="E31" s="60"/>
      <c r="F31" s="61"/>
      <c r="G31" s="61"/>
      <c r="H31" s="61"/>
      <c r="I31" s="61"/>
      <c r="J31" s="61"/>
      <c r="K31" s="61"/>
      <c r="L31" s="61"/>
      <c r="M31" s="61"/>
    </row>
    <row r="32" spans="1:13" ht="32.65" customHeight="1">
      <c r="A32" s="12"/>
      <c r="B32" s="9" t="s">
        <v>176</v>
      </c>
      <c r="C32" s="18">
        <v>649</v>
      </c>
      <c r="D32" s="19">
        <f>C32/C33</f>
        <v>0.17766219545578976</v>
      </c>
      <c r="E32" s="60"/>
      <c r="F32" s="61"/>
      <c r="G32" s="61"/>
      <c r="H32" s="61"/>
      <c r="I32" s="61"/>
      <c r="J32" s="61"/>
      <c r="K32" s="61"/>
      <c r="L32" s="61"/>
      <c r="M32" s="61"/>
    </row>
    <row r="33" spans="1:13" ht="20.65" customHeight="1">
      <c r="A33" s="12"/>
      <c r="B33" s="9" t="s">
        <v>50</v>
      </c>
      <c r="C33" s="18">
        <f>SUM(C30:C32)</f>
        <v>3653</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645</v>
      </c>
      <c r="D36" s="19">
        <f>C36/C38</f>
        <v>0.19688644688644688</v>
      </c>
      <c r="E36" s="60"/>
      <c r="F36" s="61"/>
      <c r="G36" s="61"/>
      <c r="H36" s="61"/>
      <c r="I36" s="61"/>
      <c r="J36" s="61"/>
      <c r="K36" s="61"/>
      <c r="L36" s="61"/>
      <c r="M36" s="61"/>
    </row>
    <row r="37" spans="1:13" ht="20.65" customHeight="1">
      <c r="A37" s="12"/>
      <c r="B37" s="9" t="s">
        <v>199</v>
      </c>
      <c r="C37" s="18">
        <v>2631</v>
      </c>
      <c r="D37" s="19">
        <f>C37/C38</f>
        <v>0.80311355311355315</v>
      </c>
      <c r="E37" s="60"/>
      <c r="F37" s="61"/>
      <c r="G37" s="61"/>
      <c r="H37" s="61"/>
      <c r="I37" s="61"/>
      <c r="J37" s="61"/>
      <c r="K37" s="61"/>
      <c r="L37" s="61"/>
      <c r="M37" s="61"/>
    </row>
    <row r="38" spans="1:13" ht="20.65" customHeight="1">
      <c r="A38" s="12"/>
      <c r="B38" s="9" t="s">
        <v>50</v>
      </c>
      <c r="C38" s="18">
        <f>SUM(C36:C37)</f>
        <v>3276</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1330</v>
      </c>
      <c r="D41" s="19">
        <f>C41/C44</f>
        <v>0.43167802661473548</v>
      </c>
      <c r="E41" s="60"/>
      <c r="F41" s="61"/>
      <c r="G41" s="61"/>
      <c r="H41" s="61"/>
      <c r="I41" s="61"/>
      <c r="J41" s="61"/>
      <c r="K41" s="61"/>
      <c r="L41" s="61"/>
      <c r="M41" s="61"/>
    </row>
    <row r="42" spans="1:13" ht="20.65" customHeight="1">
      <c r="A42" s="12"/>
      <c r="B42" s="9" t="s">
        <v>220</v>
      </c>
      <c r="C42" s="18">
        <v>631</v>
      </c>
      <c r="D42" s="19">
        <f>C42/C44</f>
        <v>0.20480363518338202</v>
      </c>
      <c r="E42" s="60"/>
      <c r="F42" s="61"/>
      <c r="G42" s="61"/>
      <c r="H42" s="61"/>
      <c r="I42" s="61"/>
      <c r="J42" s="61"/>
      <c r="K42" s="61"/>
      <c r="L42" s="61"/>
      <c r="M42" s="61"/>
    </row>
    <row r="43" spans="1:13" ht="32.65" customHeight="1">
      <c r="A43" s="12"/>
      <c r="B43" s="9" t="s">
        <v>224</v>
      </c>
      <c r="C43" s="18">
        <v>1120</v>
      </c>
      <c r="D43" s="19">
        <f>C43/C44</f>
        <v>0.36351833820188251</v>
      </c>
      <c r="E43" s="60"/>
      <c r="F43" s="61"/>
      <c r="G43" s="61"/>
      <c r="H43" s="61"/>
      <c r="I43" s="61"/>
      <c r="J43" s="61"/>
      <c r="K43" s="61"/>
      <c r="L43" s="61"/>
      <c r="M43" s="61"/>
    </row>
    <row r="44" spans="1:13" ht="20.65" customHeight="1">
      <c r="A44" s="12"/>
      <c r="B44" s="9" t="s">
        <v>50</v>
      </c>
      <c r="C44" s="18">
        <f>SUM(C41:C43)</f>
        <v>3081</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1673</v>
      </c>
      <c r="D47" s="19">
        <f>C47/C49</f>
        <v>0.54798558794628238</v>
      </c>
      <c r="E47" s="60"/>
      <c r="F47" s="61"/>
      <c r="G47" s="61"/>
      <c r="H47" s="61"/>
      <c r="I47" s="61"/>
      <c r="J47" s="61"/>
      <c r="K47" s="61"/>
      <c r="L47" s="61"/>
      <c r="M47" s="61"/>
    </row>
    <row r="48" spans="1:13" ht="32.65" customHeight="1">
      <c r="A48" s="12"/>
      <c r="B48" s="9" t="s">
        <v>241</v>
      </c>
      <c r="C48" s="18">
        <v>1380</v>
      </c>
      <c r="D48" s="19">
        <f>C48/C49</f>
        <v>0.45201441205371767</v>
      </c>
      <c r="E48" s="60"/>
      <c r="F48" s="61"/>
      <c r="G48" s="61"/>
      <c r="H48" s="61"/>
      <c r="I48" s="61"/>
      <c r="J48" s="61"/>
      <c r="K48" s="61"/>
      <c r="L48" s="61"/>
      <c r="M48" s="61"/>
    </row>
    <row r="49" spans="1:13" ht="20.65" customHeight="1">
      <c r="A49" s="12"/>
      <c r="B49" s="9" t="s">
        <v>50</v>
      </c>
      <c r="C49" s="18">
        <f>SUM(C47:C48)</f>
        <v>3053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2072</v>
      </c>
      <c r="D52" s="19">
        <f>C52/C54</f>
        <v>0.68113083497698879</v>
      </c>
      <c r="E52" s="60"/>
      <c r="F52" s="61"/>
      <c r="G52" s="61"/>
      <c r="H52" s="61"/>
      <c r="I52" s="61"/>
      <c r="J52" s="61"/>
      <c r="K52" s="61"/>
      <c r="L52" s="61"/>
      <c r="M52" s="61"/>
    </row>
    <row r="53" spans="1:13" ht="20.65" customHeight="1">
      <c r="A53" s="12"/>
      <c r="B53" s="9" t="s">
        <v>259</v>
      </c>
      <c r="C53" s="18">
        <v>970</v>
      </c>
      <c r="D53" s="19">
        <f>C53/C54</f>
        <v>0.31886916502301116</v>
      </c>
      <c r="E53" s="60"/>
      <c r="F53" s="61"/>
      <c r="G53" s="61"/>
      <c r="H53" s="61"/>
      <c r="I53" s="61"/>
      <c r="J53" s="61"/>
      <c r="K53" s="61"/>
      <c r="L53" s="61"/>
      <c r="M53" s="61"/>
    </row>
    <row r="54" spans="1:13" ht="20.65" customHeight="1">
      <c r="A54" s="12"/>
      <c r="B54" s="9" t="s">
        <v>50</v>
      </c>
      <c r="C54" s="18">
        <f>SUM(C52:C53)</f>
        <v>3042</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1385</v>
      </c>
      <c r="D57" s="19">
        <f>C57/C60</f>
        <v>0.45800264550264552</v>
      </c>
      <c r="E57" s="60"/>
      <c r="F57" s="61"/>
      <c r="G57" s="61"/>
      <c r="H57" s="61"/>
      <c r="I57" s="61"/>
      <c r="J57" s="61"/>
      <c r="K57" s="61"/>
      <c r="L57" s="61"/>
      <c r="M57" s="61"/>
    </row>
    <row r="58" spans="1:13" ht="20.65" customHeight="1">
      <c r="A58" s="12"/>
      <c r="B58" s="9" t="s">
        <v>274</v>
      </c>
      <c r="C58" s="18">
        <v>1113</v>
      </c>
      <c r="D58" s="19">
        <f>C58/C60</f>
        <v>0.36805555555555558</v>
      </c>
      <c r="E58" s="60"/>
      <c r="F58" s="61"/>
      <c r="G58" s="61"/>
      <c r="H58" s="61"/>
      <c r="I58" s="61"/>
      <c r="J58" s="61"/>
      <c r="K58" s="61"/>
      <c r="L58" s="61"/>
      <c r="M58" s="61"/>
    </row>
    <row r="59" spans="1:13" ht="20.65" customHeight="1">
      <c r="A59" s="12"/>
      <c r="B59" s="9" t="s">
        <v>278</v>
      </c>
      <c r="C59" s="18">
        <v>526</v>
      </c>
      <c r="D59" s="19">
        <f>C59/C60</f>
        <v>0.17394179894179895</v>
      </c>
      <c r="E59" s="60"/>
      <c r="F59" s="61"/>
      <c r="G59" s="61"/>
      <c r="H59" s="61"/>
      <c r="I59" s="61"/>
      <c r="J59" s="61"/>
      <c r="K59" s="61"/>
      <c r="L59" s="61"/>
      <c r="M59" s="61"/>
    </row>
    <row r="60" spans="1:13" ht="20.65" customHeight="1">
      <c r="A60" s="12"/>
      <c r="B60" s="9" t="s">
        <v>50</v>
      </c>
      <c r="C60" s="18">
        <f>SUM(C57:C59)</f>
        <v>3024</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1025</v>
      </c>
      <c r="D63" s="19">
        <f>C63/C65</f>
        <v>0.33387622149837132</v>
      </c>
      <c r="E63" s="60"/>
      <c r="F63" s="61"/>
      <c r="G63" s="61"/>
      <c r="H63" s="61"/>
      <c r="I63" s="61"/>
      <c r="J63" s="61"/>
      <c r="K63" s="61"/>
      <c r="L63" s="61"/>
      <c r="M63" s="61"/>
    </row>
    <row r="64" spans="1:13" ht="20.65" customHeight="1">
      <c r="A64" s="12"/>
      <c r="B64" s="9" t="s">
        <v>295</v>
      </c>
      <c r="C64" s="18">
        <v>2045</v>
      </c>
      <c r="D64" s="19">
        <f>C64/C65</f>
        <v>0.66612377850162863</v>
      </c>
      <c r="E64" s="60"/>
      <c r="F64" s="61"/>
      <c r="G64" s="61"/>
      <c r="H64" s="61"/>
      <c r="I64" s="61"/>
      <c r="J64" s="61"/>
      <c r="K64" s="61"/>
      <c r="L64" s="61"/>
      <c r="M64" s="61"/>
    </row>
    <row r="65" spans="1:13" ht="20.65" customHeight="1">
      <c r="A65" s="12"/>
      <c r="B65" s="9" t="s">
        <v>50</v>
      </c>
      <c r="C65" s="18">
        <f>SUM(C63:C64)</f>
        <v>3070</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965</v>
      </c>
      <c r="D68" s="19">
        <f>C68/C70</f>
        <v>0.25354703100367842</v>
      </c>
      <c r="E68" s="60"/>
      <c r="F68" s="61"/>
      <c r="G68" s="61"/>
      <c r="H68" s="61"/>
      <c r="I68" s="61"/>
      <c r="J68" s="61"/>
      <c r="K68" s="61"/>
      <c r="L68" s="61"/>
      <c r="M68" s="61"/>
    </row>
    <row r="69" spans="1:13" ht="20.65" customHeight="1">
      <c r="A69" s="12"/>
      <c r="B69" s="9" t="s">
        <v>309</v>
      </c>
      <c r="C69" s="18">
        <v>2841</v>
      </c>
      <c r="D69" s="19">
        <f>C69/C70</f>
        <v>0.74645296899632163</v>
      </c>
      <c r="E69" s="60"/>
      <c r="F69" s="61"/>
      <c r="G69" s="61"/>
      <c r="H69" s="61"/>
      <c r="I69" s="61"/>
      <c r="J69" s="61"/>
      <c r="K69" s="61"/>
      <c r="L69" s="61"/>
      <c r="M69" s="61"/>
    </row>
    <row r="70" spans="1:13" ht="20.65" customHeight="1">
      <c r="A70" s="12"/>
      <c r="B70" s="9" t="s">
        <v>50</v>
      </c>
      <c r="C70" s="18">
        <f>SUM(C68:C69)</f>
        <v>3806</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492</v>
      </c>
      <c r="D73" s="19">
        <f>C73/C76</f>
        <v>0.12974683544303797</v>
      </c>
      <c r="E73" s="60"/>
      <c r="F73" s="61"/>
      <c r="G73" s="61"/>
      <c r="H73" s="61"/>
      <c r="I73" s="61"/>
      <c r="J73" s="61"/>
      <c r="K73" s="61"/>
      <c r="L73" s="61"/>
      <c r="M73" s="61"/>
    </row>
    <row r="74" spans="1:13" ht="20.65" customHeight="1">
      <c r="A74" s="12"/>
      <c r="B74" s="9" t="s">
        <v>321</v>
      </c>
      <c r="C74" s="18">
        <v>496</v>
      </c>
      <c r="D74" s="19">
        <f>C74/C76</f>
        <v>0.13080168776371309</v>
      </c>
      <c r="E74" s="60"/>
      <c r="F74" s="61"/>
      <c r="G74" s="61"/>
      <c r="H74" s="61"/>
      <c r="I74" s="61"/>
      <c r="J74" s="61"/>
      <c r="K74" s="61"/>
      <c r="L74" s="61"/>
      <c r="M74" s="61"/>
    </row>
    <row r="75" spans="1:13" ht="20.65" customHeight="1">
      <c r="A75" s="12"/>
      <c r="B75" s="9" t="s">
        <v>323</v>
      </c>
      <c r="C75" s="18">
        <v>2804</v>
      </c>
      <c r="D75" s="19">
        <f>C75/C76</f>
        <v>0.73945147679324896</v>
      </c>
      <c r="E75" s="60"/>
      <c r="F75" s="61"/>
      <c r="G75" s="61"/>
      <c r="H75" s="61"/>
      <c r="I75" s="61"/>
      <c r="J75" s="61"/>
      <c r="K75" s="61"/>
      <c r="L75" s="61"/>
      <c r="M75" s="61"/>
    </row>
    <row r="76" spans="1:13" ht="20.65" customHeight="1">
      <c r="A76" s="12"/>
      <c r="B76" s="9" t="s">
        <v>50</v>
      </c>
      <c r="C76" s="18">
        <f>SUM(C73:C75)</f>
        <v>3792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1098</v>
      </c>
      <c r="D79" s="19">
        <f>C79/C82</f>
        <v>0.28291677402731252</v>
      </c>
      <c r="E79" s="60"/>
      <c r="F79" s="61"/>
      <c r="G79" s="61"/>
      <c r="H79" s="61"/>
      <c r="I79" s="61"/>
      <c r="J79" s="61"/>
      <c r="K79" s="61"/>
      <c r="L79" s="61"/>
      <c r="M79" s="61"/>
    </row>
    <row r="80" spans="1:13" ht="20.65" customHeight="1">
      <c r="A80" s="12"/>
      <c r="B80" s="9" t="s">
        <v>332</v>
      </c>
      <c r="C80" s="18">
        <v>492</v>
      </c>
      <c r="D80" s="19">
        <f>C80/C82</f>
        <v>0.12677145065704715</v>
      </c>
      <c r="E80" s="60"/>
      <c r="F80" s="61"/>
      <c r="G80" s="61"/>
      <c r="H80" s="61"/>
      <c r="I80" s="61"/>
      <c r="J80" s="61"/>
      <c r="K80" s="61"/>
      <c r="L80" s="61"/>
      <c r="M80" s="61"/>
    </row>
    <row r="81" spans="1:13" ht="20.65" customHeight="1">
      <c r="A81" s="12"/>
      <c r="B81" s="9" t="s">
        <v>333</v>
      </c>
      <c r="C81" s="18">
        <v>2291</v>
      </c>
      <c r="D81" s="19">
        <f>C81/C82</f>
        <v>0.59031177531564027</v>
      </c>
      <c r="E81" s="60"/>
      <c r="F81" s="61"/>
      <c r="G81" s="61"/>
      <c r="H81" s="61"/>
      <c r="I81" s="61"/>
      <c r="J81" s="61"/>
      <c r="K81" s="61"/>
      <c r="L81" s="61"/>
      <c r="M81" s="61"/>
    </row>
    <row r="82" spans="1:13" ht="20.65" customHeight="1">
      <c r="A82" s="12"/>
      <c r="B82" s="9" t="s">
        <v>50</v>
      </c>
      <c r="C82" s="18">
        <f>SUM(C79:C81)</f>
        <v>3881</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346</v>
      </c>
      <c r="D85" s="19">
        <f>C85/C89</f>
        <v>9.4355058631033537E-2</v>
      </c>
      <c r="E85" s="60"/>
      <c r="F85" s="61"/>
      <c r="G85" s="61"/>
      <c r="H85" s="61"/>
      <c r="I85" s="61"/>
      <c r="J85" s="61"/>
      <c r="K85" s="61"/>
      <c r="L85" s="61"/>
      <c r="M85" s="61"/>
    </row>
    <row r="86" spans="1:13" ht="20.65" customHeight="1">
      <c r="A86" s="12"/>
      <c r="B86" s="9" t="s">
        <v>342</v>
      </c>
      <c r="C86" s="18">
        <v>1420</v>
      </c>
      <c r="D86" s="19">
        <f>C86/C89</f>
        <v>0.38723752386146715</v>
      </c>
      <c r="E86" s="60"/>
      <c r="F86" s="61"/>
      <c r="G86" s="61"/>
      <c r="H86" s="61"/>
      <c r="I86" s="61"/>
      <c r="J86" s="61"/>
      <c r="K86" s="61"/>
      <c r="L86" s="61"/>
      <c r="M86" s="61"/>
    </row>
    <row r="87" spans="1:13" ht="20.65" customHeight="1">
      <c r="A87" s="12"/>
      <c r="B87" s="9" t="s">
        <v>344</v>
      </c>
      <c r="C87" s="18">
        <v>686</v>
      </c>
      <c r="D87" s="19">
        <f>C87/C89</f>
        <v>0.18707390237251159</v>
      </c>
      <c r="E87" s="60"/>
      <c r="F87" s="61"/>
      <c r="G87" s="61"/>
      <c r="H87" s="61"/>
      <c r="I87" s="61"/>
      <c r="J87" s="61"/>
      <c r="K87" s="61"/>
      <c r="L87" s="61"/>
      <c r="M87" s="61"/>
    </row>
    <row r="88" spans="1:13" ht="20.65" customHeight="1">
      <c r="A88" s="12"/>
      <c r="B88" s="9" t="s">
        <v>346</v>
      </c>
      <c r="C88" s="18">
        <v>1215</v>
      </c>
      <c r="D88" s="19">
        <f>C88/C89</f>
        <v>0.33133351513498771</v>
      </c>
      <c r="E88" s="60"/>
      <c r="F88" s="61"/>
      <c r="G88" s="61"/>
      <c r="H88" s="61"/>
      <c r="I88" s="61"/>
      <c r="J88" s="61"/>
      <c r="K88" s="61"/>
      <c r="L88" s="61"/>
      <c r="M88" s="61"/>
    </row>
    <row r="89" spans="1:13" ht="20.65" customHeight="1">
      <c r="A89" s="12"/>
      <c r="B89" s="9" t="s">
        <v>50</v>
      </c>
      <c r="C89" s="18">
        <f>SUM(C85:C88)</f>
        <v>3667</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1812</v>
      </c>
      <c r="D92" s="19">
        <f>C92/C94</f>
        <v>0.52445730824891457</v>
      </c>
      <c r="E92" s="60"/>
      <c r="F92" s="61"/>
      <c r="G92" s="61"/>
      <c r="H92" s="61"/>
      <c r="I92" s="61"/>
      <c r="J92" s="61"/>
      <c r="K92" s="61"/>
      <c r="L92" s="61"/>
      <c r="M92" s="61"/>
    </row>
    <row r="93" spans="1:13" ht="20.65" customHeight="1">
      <c r="A93" s="12"/>
      <c r="B93" s="9" t="s">
        <v>355</v>
      </c>
      <c r="C93" s="18">
        <v>1643</v>
      </c>
      <c r="D93" s="19">
        <f>C93/C94</f>
        <v>0.47554269175108538</v>
      </c>
      <c r="E93" s="60"/>
      <c r="F93" s="61"/>
      <c r="G93" s="61"/>
      <c r="H93" s="61"/>
      <c r="I93" s="61"/>
      <c r="J93" s="61"/>
      <c r="K93" s="61"/>
      <c r="L93" s="61"/>
      <c r="M93" s="61"/>
    </row>
    <row r="94" spans="1:13" ht="20.65" customHeight="1">
      <c r="A94" s="12"/>
      <c r="B94" s="9" t="s">
        <v>50</v>
      </c>
      <c r="C94" s="18">
        <f>SUM(C92:C93)</f>
        <v>3455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2322</v>
      </c>
      <c r="D97" s="19">
        <f>C97/C99</f>
        <v>0.73901973265436027</v>
      </c>
      <c r="E97" s="60"/>
      <c r="F97" s="61"/>
      <c r="G97" s="61"/>
      <c r="H97" s="61"/>
      <c r="I97" s="61"/>
      <c r="J97" s="61"/>
      <c r="K97" s="61"/>
      <c r="L97" s="61"/>
      <c r="M97" s="61"/>
    </row>
    <row r="98" spans="1:13" ht="20.65" customHeight="1">
      <c r="A98" s="12"/>
      <c r="B98" s="9" t="s">
        <v>364</v>
      </c>
      <c r="C98" s="18">
        <v>820</v>
      </c>
      <c r="D98" s="19">
        <f>C98/C99</f>
        <v>0.26098026734563973</v>
      </c>
      <c r="E98" s="60"/>
      <c r="F98" s="61"/>
      <c r="G98" s="61"/>
      <c r="H98" s="61"/>
      <c r="I98" s="61"/>
      <c r="J98" s="61"/>
      <c r="K98" s="61"/>
      <c r="L98" s="61"/>
      <c r="M98" s="61"/>
    </row>
    <row r="99" spans="1:13" ht="20.65" customHeight="1">
      <c r="A99" s="12"/>
      <c r="B99" s="9" t="s">
        <v>50</v>
      </c>
      <c r="C99" s="18">
        <f>SUM(C97:C98)</f>
        <v>3142</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8"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202</v>
      </c>
      <c r="G3" s="9" t="s">
        <v>16</v>
      </c>
      <c r="H3" s="9" t="s">
        <v>17</v>
      </c>
      <c r="I3" s="56"/>
      <c r="J3" s="9" t="s">
        <v>511</v>
      </c>
      <c r="K3" s="9" t="s">
        <v>16</v>
      </c>
      <c r="L3" s="9" t="s">
        <v>17</v>
      </c>
      <c r="M3" s="57"/>
    </row>
    <row r="4" spans="1:13" ht="32.65" customHeight="1">
      <c r="A4" s="12"/>
      <c r="B4" s="9" t="s">
        <v>27</v>
      </c>
      <c r="C4" s="18">
        <v>668</v>
      </c>
      <c r="D4" s="19">
        <f>C4/C9</f>
        <v>0.1581813876391191</v>
      </c>
      <c r="E4" s="59"/>
      <c r="F4" s="9" t="s">
        <v>207</v>
      </c>
      <c r="G4" s="18">
        <v>1895</v>
      </c>
      <c r="H4" s="19">
        <f>G4/G7</f>
        <v>0.48059852903880296</v>
      </c>
      <c r="I4" s="59"/>
      <c r="J4" s="9" t="s">
        <v>1034</v>
      </c>
      <c r="K4" s="18">
        <v>1354</v>
      </c>
      <c r="L4" s="19">
        <f>K4/K6</f>
        <v>0.31090700344431688</v>
      </c>
      <c r="M4" s="60"/>
    </row>
    <row r="5" spans="1:13" ht="20.65" customHeight="1">
      <c r="A5" s="12"/>
      <c r="B5" s="9" t="s">
        <v>37</v>
      </c>
      <c r="C5" s="18">
        <v>571</v>
      </c>
      <c r="D5" s="19">
        <f>C5/C9</f>
        <v>0.13521193464361828</v>
      </c>
      <c r="E5" s="59"/>
      <c r="F5" s="9" t="s">
        <v>214</v>
      </c>
      <c r="G5" s="18">
        <v>1571</v>
      </c>
      <c r="H5" s="19">
        <f>G5/G7</f>
        <v>0.3984275932031448</v>
      </c>
      <c r="I5" s="59"/>
      <c r="J5" s="9" t="s">
        <v>1035</v>
      </c>
      <c r="K5" s="18">
        <v>3001</v>
      </c>
      <c r="L5" s="19">
        <f>K5/K6</f>
        <v>0.68909299655568312</v>
      </c>
      <c r="M5" s="60"/>
    </row>
    <row r="6" spans="1:13" ht="20.65" customHeight="1">
      <c r="A6" s="12"/>
      <c r="B6" s="9" t="s">
        <v>47</v>
      </c>
      <c r="C6" s="18">
        <v>96</v>
      </c>
      <c r="D6" s="19">
        <f>C6/C9</f>
        <v>2.2732654511011131E-2</v>
      </c>
      <c r="E6" s="59"/>
      <c r="F6" s="9" t="s">
        <v>198</v>
      </c>
      <c r="G6" s="18">
        <v>477</v>
      </c>
      <c r="H6" s="19">
        <f>G6/G7</f>
        <v>0.12097387775805224</v>
      </c>
      <c r="I6" s="59"/>
      <c r="J6" s="9" t="s">
        <v>50</v>
      </c>
      <c r="K6" s="18">
        <f>SUM(K4:K5)</f>
        <v>4355</v>
      </c>
      <c r="L6" s="19">
        <f>SUM(L4:L5)</f>
        <v>1</v>
      </c>
      <c r="M6" s="60"/>
    </row>
    <row r="7" spans="1:13" ht="20.65" customHeight="1">
      <c r="A7" s="12"/>
      <c r="B7" s="9" t="s">
        <v>52</v>
      </c>
      <c r="C7" s="18">
        <v>2814</v>
      </c>
      <c r="D7" s="19">
        <f>C7/C9</f>
        <v>0.66635093535401368</v>
      </c>
      <c r="E7" s="59"/>
      <c r="F7" s="9" t="s">
        <v>50</v>
      </c>
      <c r="G7" s="18">
        <f>SUM(G4:G6)</f>
        <v>3943</v>
      </c>
      <c r="H7" s="19">
        <f>SUM(H4:H6)</f>
        <v>1</v>
      </c>
      <c r="I7" s="60"/>
      <c r="J7" s="63"/>
      <c r="K7" s="63"/>
      <c r="L7" s="63"/>
      <c r="M7" s="61"/>
    </row>
    <row r="8" spans="1:13" ht="20.65" customHeight="1">
      <c r="A8" s="12"/>
      <c r="B8" s="9" t="s">
        <v>55</v>
      </c>
      <c r="C8" s="18">
        <v>74</v>
      </c>
      <c r="D8" s="19">
        <f>C8/C9</f>
        <v>1.7523087852237745E-2</v>
      </c>
      <c r="E8" s="60"/>
      <c r="F8" s="63"/>
      <c r="G8" s="63"/>
      <c r="H8" s="63"/>
      <c r="I8" s="64"/>
      <c r="J8" s="9" t="s">
        <v>542</v>
      </c>
      <c r="K8" s="9" t="s">
        <v>16</v>
      </c>
      <c r="L8" s="9" t="s">
        <v>17</v>
      </c>
      <c r="M8" s="60"/>
    </row>
    <row r="9" spans="1:13" ht="20.65" customHeight="1">
      <c r="A9" s="12"/>
      <c r="B9" s="9" t="s">
        <v>50</v>
      </c>
      <c r="C9" s="18">
        <f>SUM(C4:C8)</f>
        <v>4223</v>
      </c>
      <c r="D9" s="19">
        <f>SUM(D4:D8)</f>
        <v>1</v>
      </c>
      <c r="E9" s="59"/>
      <c r="F9" s="9" t="s">
        <v>19</v>
      </c>
      <c r="G9" s="9" t="s">
        <v>16</v>
      </c>
      <c r="H9" s="9" t="s">
        <v>17</v>
      </c>
      <c r="I9" s="59"/>
      <c r="J9" s="9" t="s">
        <v>1036</v>
      </c>
      <c r="K9" s="18">
        <v>2791</v>
      </c>
      <c r="L9" s="19">
        <f>K9/K11</f>
        <v>0.61994669035984007</v>
      </c>
      <c r="M9" s="60"/>
    </row>
    <row r="10" spans="1:13" ht="20.65" customHeight="1">
      <c r="A10" s="49"/>
      <c r="B10" s="62"/>
      <c r="C10" s="63"/>
      <c r="D10" s="63"/>
      <c r="E10" s="64"/>
      <c r="F10" s="9" t="s">
        <v>29</v>
      </c>
      <c r="G10" s="18">
        <v>841</v>
      </c>
      <c r="H10" s="19">
        <f>G10/G14</f>
        <v>0.2783846408474015</v>
      </c>
      <c r="I10" s="59"/>
      <c r="J10" s="9" t="s">
        <v>1037</v>
      </c>
      <c r="K10" s="18">
        <v>1711</v>
      </c>
      <c r="L10" s="19">
        <f>K10/K11</f>
        <v>0.38005330964015993</v>
      </c>
      <c r="M10" s="60"/>
    </row>
    <row r="11" spans="1:13" ht="20.65" customHeight="1">
      <c r="A11" s="12"/>
      <c r="B11" s="9" t="s">
        <v>75</v>
      </c>
      <c r="C11" s="9" t="s">
        <v>16</v>
      </c>
      <c r="D11" s="9" t="s">
        <v>17</v>
      </c>
      <c r="E11" s="59"/>
      <c r="F11" s="9" t="s">
        <v>39</v>
      </c>
      <c r="G11" s="18">
        <v>209</v>
      </c>
      <c r="H11" s="19">
        <f>G11/G14</f>
        <v>6.9182389937106917E-2</v>
      </c>
      <c r="I11" s="59"/>
      <c r="J11" s="9" t="s">
        <v>50</v>
      </c>
      <c r="K11" s="18">
        <f>SUM(K9:K10)</f>
        <v>4502</v>
      </c>
      <c r="L11" s="19">
        <f>SUM(L9:L10)</f>
        <v>1</v>
      </c>
      <c r="M11" s="60"/>
    </row>
    <row r="12" spans="1:13" ht="20.65" customHeight="1">
      <c r="A12" s="12"/>
      <c r="B12" s="9" t="s">
        <v>81</v>
      </c>
      <c r="C12" s="18">
        <v>1096</v>
      </c>
      <c r="D12" s="19">
        <f>C12/C15</f>
        <v>0.30118164330860125</v>
      </c>
      <c r="E12" s="59"/>
      <c r="F12" s="9" t="s">
        <v>49</v>
      </c>
      <c r="G12" s="18">
        <v>1199</v>
      </c>
      <c r="H12" s="19">
        <f>G12/G14</f>
        <v>0.39688844753392916</v>
      </c>
      <c r="I12" s="60"/>
      <c r="J12" s="63"/>
      <c r="K12" s="63"/>
      <c r="L12" s="63"/>
      <c r="M12" s="61"/>
    </row>
    <row r="13" spans="1:13" ht="32.65" customHeight="1">
      <c r="A13" s="12"/>
      <c r="B13" s="9" t="s">
        <v>85</v>
      </c>
      <c r="C13" s="18">
        <v>1590</v>
      </c>
      <c r="D13" s="19">
        <f>C13/C15</f>
        <v>0.43693322341302554</v>
      </c>
      <c r="E13" s="59"/>
      <c r="F13" s="9" t="s">
        <v>54</v>
      </c>
      <c r="G13" s="18">
        <v>772</v>
      </c>
      <c r="H13" s="19">
        <f>G13/G14</f>
        <v>0.25554452168156239</v>
      </c>
      <c r="I13" s="59"/>
      <c r="J13" s="9" t="s">
        <v>711</v>
      </c>
      <c r="K13" s="9" t="s">
        <v>16</v>
      </c>
      <c r="L13" s="9" t="s">
        <v>17</v>
      </c>
      <c r="M13" s="60"/>
    </row>
    <row r="14" spans="1:13" ht="20.65" customHeight="1">
      <c r="A14" s="12"/>
      <c r="B14" s="9" t="s">
        <v>90</v>
      </c>
      <c r="C14" s="18">
        <v>953</v>
      </c>
      <c r="D14" s="19">
        <f>C14/C15</f>
        <v>0.26188513327837321</v>
      </c>
      <c r="E14" s="59"/>
      <c r="F14" s="9" t="s">
        <v>50</v>
      </c>
      <c r="G14" s="18">
        <f>SUM(G10:G13)</f>
        <v>3021</v>
      </c>
      <c r="H14" s="19">
        <f>SUM(H10:H13)</f>
        <v>1</v>
      </c>
      <c r="I14" s="59"/>
      <c r="J14" s="9" t="s">
        <v>1038</v>
      </c>
      <c r="K14" s="18">
        <v>476</v>
      </c>
      <c r="L14" s="19">
        <f>K14/K16</f>
        <v>0.61578266494178524</v>
      </c>
      <c r="M14" s="60"/>
    </row>
    <row r="15" spans="1:13" ht="20.65" customHeight="1">
      <c r="A15" s="12"/>
      <c r="B15" s="9" t="s">
        <v>50</v>
      </c>
      <c r="C15" s="18">
        <f>SUM(C12:C14)</f>
        <v>3639</v>
      </c>
      <c r="D15" s="19">
        <f>SUM(D12:D14)</f>
        <v>1</v>
      </c>
      <c r="E15" s="60"/>
      <c r="F15" s="63"/>
      <c r="G15" s="63"/>
      <c r="H15" s="63"/>
      <c r="I15" s="64"/>
      <c r="J15" s="9" t="s">
        <v>1039</v>
      </c>
      <c r="K15" s="18">
        <v>297</v>
      </c>
      <c r="L15" s="19">
        <f>K15/K16</f>
        <v>0.38421733505821476</v>
      </c>
      <c r="M15" s="60"/>
    </row>
    <row r="16" spans="1:13" ht="32.65" customHeight="1">
      <c r="A16" s="49"/>
      <c r="B16" s="62"/>
      <c r="C16" s="63"/>
      <c r="D16" s="63"/>
      <c r="E16" s="64"/>
      <c r="F16" s="9" t="s">
        <v>211</v>
      </c>
      <c r="G16" s="9" t="s">
        <v>16</v>
      </c>
      <c r="H16" s="9" t="s">
        <v>17</v>
      </c>
      <c r="I16" s="59"/>
      <c r="J16" s="9" t="s">
        <v>50</v>
      </c>
      <c r="K16" s="18">
        <f>SUM(K14:K15)</f>
        <v>773</v>
      </c>
      <c r="L16" s="19">
        <f>SUM(L14:L15)</f>
        <v>1</v>
      </c>
      <c r="M16" s="60"/>
    </row>
    <row r="17" spans="1:13" ht="32.65" customHeight="1">
      <c r="A17" s="12"/>
      <c r="B17" s="9" t="s">
        <v>108</v>
      </c>
      <c r="C17" s="9" t="s">
        <v>16</v>
      </c>
      <c r="D17" s="9" t="s">
        <v>17</v>
      </c>
      <c r="E17" s="59"/>
      <c r="F17" s="9" t="s">
        <v>218</v>
      </c>
      <c r="G17" s="18">
        <v>1624</v>
      </c>
      <c r="H17" s="19">
        <f>G17/G19</f>
        <v>0.37636152954808805</v>
      </c>
      <c r="I17" s="60"/>
      <c r="J17" s="63"/>
      <c r="K17" s="63"/>
      <c r="L17" s="63"/>
      <c r="M17" s="61"/>
    </row>
    <row r="18" spans="1:13" ht="20.65" customHeight="1">
      <c r="A18" s="12"/>
      <c r="B18" s="9" t="s">
        <v>111</v>
      </c>
      <c r="C18" s="18">
        <v>637</v>
      </c>
      <c r="D18" s="19">
        <f>C18/C22</f>
        <v>0.18442385639837869</v>
      </c>
      <c r="E18" s="59"/>
      <c r="F18" s="9" t="s">
        <v>223</v>
      </c>
      <c r="G18" s="18">
        <v>2691</v>
      </c>
      <c r="H18" s="19">
        <f>G18/G19</f>
        <v>0.6236384704519119</v>
      </c>
      <c r="I18" s="59"/>
      <c r="J18" s="9" t="s">
        <v>1030</v>
      </c>
      <c r="K18" s="9" t="s">
        <v>16</v>
      </c>
      <c r="L18" s="9" t="s">
        <v>17</v>
      </c>
      <c r="M18" s="60"/>
    </row>
    <row r="19" spans="1:13" ht="20.65" customHeight="1">
      <c r="A19" s="12"/>
      <c r="B19" s="9" t="s">
        <v>114</v>
      </c>
      <c r="C19" s="18">
        <v>730</v>
      </c>
      <c r="D19" s="19">
        <f>C19/C22</f>
        <v>0.21134916039374638</v>
      </c>
      <c r="E19" s="59"/>
      <c r="F19" s="9" t="s">
        <v>50</v>
      </c>
      <c r="G19" s="18">
        <f>SUM(G17:G18)</f>
        <v>4315</v>
      </c>
      <c r="H19" s="19">
        <f>SUM(H17:H18)</f>
        <v>1</v>
      </c>
      <c r="I19" s="59"/>
      <c r="J19" s="9" t="s">
        <v>1040</v>
      </c>
      <c r="K19" s="18">
        <v>237</v>
      </c>
      <c r="L19" s="19">
        <f>K19/K21</f>
        <v>0.332398316970547</v>
      </c>
      <c r="M19" s="60"/>
    </row>
    <row r="20" spans="1:13" ht="20.65" customHeight="1">
      <c r="A20" s="12"/>
      <c r="B20" s="9" t="s">
        <v>120</v>
      </c>
      <c r="C20" s="18">
        <v>1261</v>
      </c>
      <c r="D20" s="19">
        <f>C20/C22</f>
        <v>0.36508396062536191</v>
      </c>
      <c r="E20" s="60"/>
      <c r="F20" s="65"/>
      <c r="G20" s="65"/>
      <c r="H20" s="65"/>
      <c r="I20" s="64"/>
      <c r="J20" s="9" t="s">
        <v>1041</v>
      </c>
      <c r="K20" s="18">
        <v>476</v>
      </c>
      <c r="L20" s="19">
        <f>K20/K21</f>
        <v>0.667601683029453</v>
      </c>
      <c r="M20" s="60"/>
    </row>
    <row r="21" spans="1:13" ht="20.65" customHeight="1">
      <c r="A21" s="12"/>
      <c r="B21" s="9" t="s">
        <v>127</v>
      </c>
      <c r="C21" s="18">
        <v>826</v>
      </c>
      <c r="D21" s="19">
        <f>C21/C22</f>
        <v>0.23914302258251302</v>
      </c>
      <c r="E21" s="60"/>
      <c r="F21" s="61"/>
      <c r="G21" s="61"/>
      <c r="H21" s="61"/>
      <c r="I21" s="64"/>
      <c r="J21" s="9" t="s">
        <v>50</v>
      </c>
      <c r="K21" s="18">
        <f>SUM(K19:K20)</f>
        <v>713</v>
      </c>
      <c r="L21" s="19">
        <f>SUM(L19:L20)</f>
        <v>1</v>
      </c>
      <c r="M21" s="60"/>
    </row>
    <row r="22" spans="1:13" ht="20.65" customHeight="1">
      <c r="A22" s="12"/>
      <c r="B22" s="9" t="s">
        <v>50</v>
      </c>
      <c r="C22" s="18">
        <f>SUM(C18:C21)</f>
        <v>3454</v>
      </c>
      <c r="D22" s="19">
        <f>SUM(D18:D21)</f>
        <v>1</v>
      </c>
      <c r="E22" s="60"/>
      <c r="F22" s="61"/>
      <c r="G22" s="61"/>
      <c r="H22" s="61"/>
      <c r="I22" s="61"/>
      <c r="J22" s="65"/>
      <c r="K22" s="65"/>
      <c r="L22" s="65"/>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1915</v>
      </c>
      <c r="D25" s="19">
        <f>C25/C27</f>
        <v>0.57872469023874284</v>
      </c>
      <c r="E25" s="60"/>
      <c r="F25" s="61"/>
      <c r="G25" s="61"/>
      <c r="H25" s="61"/>
      <c r="I25" s="61"/>
      <c r="J25" s="61"/>
      <c r="K25" s="61"/>
      <c r="L25" s="61"/>
      <c r="M25" s="61"/>
    </row>
    <row r="26" spans="1:13" ht="20.65" customHeight="1">
      <c r="A26" s="12"/>
      <c r="B26" s="9" t="s">
        <v>148</v>
      </c>
      <c r="C26" s="18">
        <v>1394</v>
      </c>
      <c r="D26" s="19">
        <f>C26/C27</f>
        <v>0.42127530976125716</v>
      </c>
      <c r="E26" s="60"/>
      <c r="F26" s="61"/>
      <c r="G26" s="61"/>
      <c r="H26" s="61"/>
      <c r="I26" s="61"/>
      <c r="J26" s="61"/>
      <c r="K26" s="61"/>
      <c r="L26" s="61"/>
      <c r="M26" s="61"/>
    </row>
    <row r="27" spans="1:13" ht="20.65" customHeight="1">
      <c r="A27" s="12"/>
      <c r="B27" s="9" t="s">
        <v>50</v>
      </c>
      <c r="C27" s="18">
        <f>SUM(C25:C26)</f>
        <v>3309</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1303</v>
      </c>
      <c r="D30" s="19">
        <f>C30/C33</f>
        <v>0.41391359593392629</v>
      </c>
      <c r="E30" s="60"/>
      <c r="F30" s="61"/>
      <c r="G30" s="61"/>
      <c r="H30" s="61"/>
      <c r="I30" s="61"/>
      <c r="J30" s="61"/>
      <c r="K30" s="61"/>
      <c r="L30" s="61"/>
      <c r="M30" s="61"/>
    </row>
    <row r="31" spans="1:13" ht="20.65" customHeight="1">
      <c r="A31" s="12"/>
      <c r="B31" s="9" t="s">
        <v>169</v>
      </c>
      <c r="C31" s="18">
        <v>1003</v>
      </c>
      <c r="D31" s="19">
        <f>C31/C33</f>
        <v>0.31861499364675983</v>
      </c>
      <c r="E31" s="60"/>
      <c r="F31" s="61"/>
      <c r="G31" s="61"/>
      <c r="H31" s="61"/>
      <c r="I31" s="61"/>
      <c r="J31" s="61"/>
      <c r="K31" s="61"/>
      <c r="L31" s="61"/>
      <c r="M31" s="61"/>
    </row>
    <row r="32" spans="1:13" ht="32.65" customHeight="1">
      <c r="A32" s="12"/>
      <c r="B32" s="9" t="s">
        <v>176</v>
      </c>
      <c r="C32" s="18">
        <v>842</v>
      </c>
      <c r="D32" s="19">
        <f>C32/C33</f>
        <v>0.26747141041931383</v>
      </c>
      <c r="E32" s="60"/>
      <c r="F32" s="61"/>
      <c r="G32" s="61"/>
      <c r="H32" s="61"/>
      <c r="I32" s="61"/>
      <c r="J32" s="61"/>
      <c r="K32" s="61"/>
      <c r="L32" s="61"/>
      <c r="M32" s="61"/>
    </row>
    <row r="33" spans="1:13" ht="20.65" customHeight="1">
      <c r="A33" s="12"/>
      <c r="B33" s="9" t="s">
        <v>50</v>
      </c>
      <c r="C33" s="18">
        <f>SUM(C30:C32)</f>
        <v>3148</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771</v>
      </c>
      <c r="D36" s="19">
        <f>C36/C38</f>
        <v>0.26826722338204595</v>
      </c>
      <c r="E36" s="60"/>
      <c r="F36" s="61"/>
      <c r="G36" s="61"/>
      <c r="H36" s="61"/>
      <c r="I36" s="61"/>
      <c r="J36" s="61"/>
      <c r="K36" s="61"/>
      <c r="L36" s="61"/>
      <c r="M36" s="61"/>
    </row>
    <row r="37" spans="1:13" ht="20.65" customHeight="1">
      <c r="A37" s="12"/>
      <c r="B37" s="9" t="s">
        <v>199</v>
      </c>
      <c r="C37" s="18">
        <v>2103</v>
      </c>
      <c r="D37" s="19">
        <f>C37/C38</f>
        <v>0.73173277661795411</v>
      </c>
      <c r="E37" s="60"/>
      <c r="F37" s="61"/>
      <c r="G37" s="61"/>
      <c r="H37" s="61"/>
      <c r="I37" s="61"/>
      <c r="J37" s="61"/>
      <c r="K37" s="61"/>
      <c r="L37" s="61"/>
      <c r="M37" s="61"/>
    </row>
    <row r="38" spans="1:13" ht="20.65" customHeight="1">
      <c r="A38" s="12"/>
      <c r="B38" s="9" t="s">
        <v>50</v>
      </c>
      <c r="C38" s="18">
        <f>SUM(C36:C37)</f>
        <v>2874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1206</v>
      </c>
      <c r="D41" s="19">
        <f>C41/C44</f>
        <v>0.43396905361640881</v>
      </c>
      <c r="E41" s="60"/>
      <c r="F41" s="61"/>
      <c r="G41" s="61"/>
      <c r="H41" s="61"/>
      <c r="I41" s="61"/>
      <c r="J41" s="61"/>
      <c r="K41" s="61"/>
      <c r="L41" s="61"/>
      <c r="M41" s="61"/>
    </row>
    <row r="42" spans="1:13" ht="20.65" customHeight="1">
      <c r="A42" s="12"/>
      <c r="B42" s="9" t="s">
        <v>220</v>
      </c>
      <c r="C42" s="18">
        <v>655</v>
      </c>
      <c r="D42" s="19">
        <f>C42/C44</f>
        <v>0.23569629363080244</v>
      </c>
      <c r="E42" s="60"/>
      <c r="F42" s="61"/>
      <c r="G42" s="61"/>
      <c r="H42" s="61"/>
      <c r="I42" s="61"/>
      <c r="J42" s="61"/>
      <c r="K42" s="61"/>
      <c r="L42" s="61"/>
      <c r="M42" s="61"/>
    </row>
    <row r="43" spans="1:13" ht="32.65" customHeight="1">
      <c r="A43" s="12"/>
      <c r="B43" s="9" t="s">
        <v>224</v>
      </c>
      <c r="C43" s="18">
        <v>918</v>
      </c>
      <c r="D43" s="19">
        <f>C43/C44</f>
        <v>0.33033465275278878</v>
      </c>
      <c r="E43" s="60"/>
      <c r="F43" s="61"/>
      <c r="G43" s="61"/>
      <c r="H43" s="61"/>
      <c r="I43" s="61"/>
      <c r="J43" s="61"/>
      <c r="K43" s="61"/>
      <c r="L43" s="61"/>
      <c r="M43" s="61"/>
    </row>
    <row r="44" spans="1:13" ht="20.65" customHeight="1">
      <c r="A44" s="12"/>
      <c r="B44" s="9" t="s">
        <v>50</v>
      </c>
      <c r="C44" s="18">
        <f>SUM(C41:C43)</f>
        <v>2779</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1615</v>
      </c>
      <c r="D47" s="19">
        <f>C47/C49</f>
        <v>0.59222588925559227</v>
      </c>
      <c r="E47" s="60"/>
      <c r="F47" s="61"/>
      <c r="G47" s="61"/>
      <c r="H47" s="61"/>
      <c r="I47" s="61"/>
      <c r="J47" s="61"/>
      <c r="K47" s="61"/>
      <c r="L47" s="61"/>
      <c r="M47" s="61"/>
    </row>
    <row r="48" spans="1:13" ht="32.65" customHeight="1">
      <c r="A48" s="12"/>
      <c r="B48" s="9" t="s">
        <v>241</v>
      </c>
      <c r="C48" s="18">
        <v>1112</v>
      </c>
      <c r="D48" s="19">
        <f>C48/C49</f>
        <v>0.40777411074440778</v>
      </c>
      <c r="E48" s="60"/>
      <c r="F48" s="61"/>
      <c r="G48" s="61"/>
      <c r="H48" s="61"/>
      <c r="I48" s="61"/>
      <c r="J48" s="61"/>
      <c r="K48" s="61"/>
      <c r="L48" s="61"/>
      <c r="M48" s="61"/>
    </row>
    <row r="49" spans="1:13" ht="20.65" customHeight="1">
      <c r="A49" s="12"/>
      <c r="B49" s="9" t="s">
        <v>50</v>
      </c>
      <c r="C49" s="18">
        <f>SUM(C47:C48)</f>
        <v>2727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1769</v>
      </c>
      <c r="D52" s="19">
        <f>C52/C54</f>
        <v>0.65567086730911783</v>
      </c>
      <c r="E52" s="60"/>
      <c r="F52" s="61"/>
      <c r="G52" s="61"/>
      <c r="H52" s="61"/>
      <c r="I52" s="61"/>
      <c r="J52" s="61"/>
      <c r="K52" s="61"/>
      <c r="L52" s="61"/>
      <c r="M52" s="61"/>
    </row>
    <row r="53" spans="1:13" ht="20.65" customHeight="1">
      <c r="A53" s="12"/>
      <c r="B53" s="9" t="s">
        <v>259</v>
      </c>
      <c r="C53" s="18">
        <v>929</v>
      </c>
      <c r="D53" s="19">
        <f>C53/C54</f>
        <v>0.34432913269088211</v>
      </c>
      <c r="E53" s="60"/>
      <c r="F53" s="61"/>
      <c r="G53" s="61"/>
      <c r="H53" s="61"/>
      <c r="I53" s="61"/>
      <c r="J53" s="61"/>
      <c r="K53" s="61"/>
      <c r="L53" s="61"/>
      <c r="M53" s="61"/>
    </row>
    <row r="54" spans="1:13" ht="20.65" customHeight="1">
      <c r="A54" s="12"/>
      <c r="B54" s="9" t="s">
        <v>50</v>
      </c>
      <c r="C54" s="18">
        <f>SUM(C52:C53)</f>
        <v>2698</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1070</v>
      </c>
      <c r="D57" s="19">
        <f>C57/C60</f>
        <v>0.38433908045977011</v>
      </c>
      <c r="E57" s="60"/>
      <c r="F57" s="61"/>
      <c r="G57" s="61"/>
      <c r="H57" s="61"/>
      <c r="I57" s="61"/>
      <c r="J57" s="61"/>
      <c r="K57" s="61"/>
      <c r="L57" s="61"/>
      <c r="M57" s="61"/>
    </row>
    <row r="58" spans="1:13" ht="20.65" customHeight="1">
      <c r="A58" s="12"/>
      <c r="B58" s="9" t="s">
        <v>274</v>
      </c>
      <c r="C58" s="18">
        <v>1142</v>
      </c>
      <c r="D58" s="19">
        <f>C58/C60</f>
        <v>0.41020114942528735</v>
      </c>
      <c r="E58" s="60"/>
      <c r="F58" s="61"/>
      <c r="G58" s="61"/>
      <c r="H58" s="61"/>
      <c r="I58" s="61"/>
      <c r="J58" s="61"/>
      <c r="K58" s="61"/>
      <c r="L58" s="61"/>
      <c r="M58" s="61"/>
    </row>
    <row r="59" spans="1:13" ht="20.65" customHeight="1">
      <c r="A59" s="12"/>
      <c r="B59" s="9" t="s">
        <v>278</v>
      </c>
      <c r="C59" s="18">
        <v>572</v>
      </c>
      <c r="D59" s="19">
        <f>C59/C60</f>
        <v>0.20545977011494254</v>
      </c>
      <c r="E59" s="60"/>
      <c r="F59" s="61"/>
      <c r="G59" s="61"/>
      <c r="H59" s="61"/>
      <c r="I59" s="61"/>
      <c r="J59" s="61"/>
      <c r="K59" s="61"/>
      <c r="L59" s="61"/>
      <c r="M59" s="61"/>
    </row>
    <row r="60" spans="1:13" ht="20.65" customHeight="1">
      <c r="A60" s="12"/>
      <c r="B60" s="9" t="s">
        <v>50</v>
      </c>
      <c r="C60" s="18">
        <f>SUM(C57:C59)</f>
        <v>2784</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917</v>
      </c>
      <c r="D63" s="19">
        <f>C63/C65</f>
        <v>0.33284936479128857</v>
      </c>
      <c r="E63" s="60"/>
      <c r="F63" s="61"/>
      <c r="G63" s="61"/>
      <c r="H63" s="61"/>
      <c r="I63" s="61"/>
      <c r="J63" s="61"/>
      <c r="K63" s="61"/>
      <c r="L63" s="61"/>
      <c r="M63" s="61"/>
    </row>
    <row r="64" spans="1:13" ht="20.65" customHeight="1">
      <c r="A64" s="12"/>
      <c r="B64" s="9" t="s">
        <v>295</v>
      </c>
      <c r="C64" s="18">
        <v>1838</v>
      </c>
      <c r="D64" s="19">
        <f>C64/C65</f>
        <v>0.66715063520871143</v>
      </c>
      <c r="E64" s="60"/>
      <c r="F64" s="61"/>
      <c r="G64" s="61"/>
      <c r="H64" s="61"/>
      <c r="I64" s="61"/>
      <c r="J64" s="61"/>
      <c r="K64" s="61"/>
      <c r="L64" s="61"/>
      <c r="M64" s="61"/>
    </row>
    <row r="65" spans="1:13" ht="20.65" customHeight="1">
      <c r="A65" s="12"/>
      <c r="B65" s="9" t="s">
        <v>50</v>
      </c>
      <c r="C65" s="18">
        <f>SUM(C63:C64)</f>
        <v>2755</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933</v>
      </c>
      <c r="D68" s="19">
        <f>C68/C70</f>
        <v>0.2858455882352941</v>
      </c>
      <c r="E68" s="60"/>
      <c r="F68" s="61"/>
      <c r="G68" s="61"/>
      <c r="H68" s="61"/>
      <c r="I68" s="61"/>
      <c r="J68" s="61"/>
      <c r="K68" s="61"/>
      <c r="L68" s="61"/>
      <c r="M68" s="61"/>
    </row>
    <row r="69" spans="1:13" ht="20.65" customHeight="1">
      <c r="A69" s="12"/>
      <c r="B69" s="9" t="s">
        <v>309</v>
      </c>
      <c r="C69" s="18">
        <v>2331</v>
      </c>
      <c r="D69" s="19">
        <f>C69/C70</f>
        <v>0.71415441176470584</v>
      </c>
      <c r="E69" s="60"/>
      <c r="F69" s="61"/>
      <c r="G69" s="61"/>
      <c r="H69" s="61"/>
      <c r="I69" s="61"/>
      <c r="J69" s="61"/>
      <c r="K69" s="61"/>
      <c r="L69" s="61"/>
      <c r="M69" s="61"/>
    </row>
    <row r="70" spans="1:13" ht="20.65" customHeight="1">
      <c r="A70" s="12"/>
      <c r="B70" s="9" t="s">
        <v>50</v>
      </c>
      <c r="C70" s="18">
        <f>SUM(C68:C69)</f>
        <v>3264</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725</v>
      </c>
      <c r="D73" s="19">
        <f>C73/C76</f>
        <v>0.24207011686143573</v>
      </c>
      <c r="E73" s="60"/>
      <c r="F73" s="61"/>
      <c r="G73" s="61"/>
      <c r="H73" s="61"/>
      <c r="I73" s="61"/>
      <c r="J73" s="61"/>
      <c r="K73" s="61"/>
      <c r="L73" s="61"/>
      <c r="M73" s="61"/>
    </row>
    <row r="74" spans="1:13" ht="20.65" customHeight="1">
      <c r="A74" s="12"/>
      <c r="B74" s="9" t="s">
        <v>321</v>
      </c>
      <c r="C74" s="18">
        <v>605</v>
      </c>
      <c r="D74" s="19">
        <f>C74/C76</f>
        <v>0.2020033388981636</v>
      </c>
      <c r="E74" s="60"/>
      <c r="F74" s="61"/>
      <c r="G74" s="61"/>
      <c r="H74" s="61"/>
      <c r="I74" s="61"/>
      <c r="J74" s="61"/>
      <c r="K74" s="61"/>
      <c r="L74" s="61"/>
      <c r="M74" s="61"/>
    </row>
    <row r="75" spans="1:13" ht="20.65" customHeight="1">
      <c r="A75" s="12"/>
      <c r="B75" s="9" t="s">
        <v>323</v>
      </c>
      <c r="C75" s="18">
        <v>1665</v>
      </c>
      <c r="D75" s="19">
        <f>C75/C76</f>
        <v>0.55592654424040067</v>
      </c>
      <c r="E75" s="60"/>
      <c r="F75" s="61"/>
      <c r="G75" s="61"/>
      <c r="H75" s="61"/>
      <c r="I75" s="61"/>
      <c r="J75" s="61"/>
      <c r="K75" s="61"/>
      <c r="L75" s="61"/>
      <c r="M75" s="61"/>
    </row>
    <row r="76" spans="1:13" ht="20.65" customHeight="1">
      <c r="A76" s="12"/>
      <c r="B76" s="9" t="s">
        <v>50</v>
      </c>
      <c r="C76" s="18">
        <f>SUM(C73:C75)</f>
        <v>2995</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945</v>
      </c>
      <c r="D79" s="19">
        <f>C79/C82</f>
        <v>0.30317613089509143</v>
      </c>
      <c r="E79" s="60"/>
      <c r="F79" s="61"/>
      <c r="G79" s="61"/>
      <c r="H79" s="61"/>
      <c r="I79" s="61"/>
      <c r="J79" s="61"/>
      <c r="K79" s="61"/>
      <c r="L79" s="61"/>
      <c r="M79" s="61"/>
    </row>
    <row r="80" spans="1:13" ht="20.65" customHeight="1">
      <c r="A80" s="12"/>
      <c r="B80" s="9" t="s">
        <v>332</v>
      </c>
      <c r="C80" s="18">
        <v>350</v>
      </c>
      <c r="D80" s="19">
        <f>C80/C82</f>
        <v>0.1122874558870709</v>
      </c>
      <c r="E80" s="60"/>
      <c r="F80" s="61"/>
      <c r="G80" s="61"/>
      <c r="H80" s="61"/>
      <c r="I80" s="61"/>
      <c r="J80" s="61"/>
      <c r="K80" s="61"/>
      <c r="L80" s="61"/>
      <c r="M80" s="61"/>
    </row>
    <row r="81" spans="1:13" ht="20.65" customHeight="1">
      <c r="A81" s="12"/>
      <c r="B81" s="9" t="s">
        <v>333</v>
      </c>
      <c r="C81" s="18">
        <v>1822</v>
      </c>
      <c r="D81" s="19">
        <f>C81/C82</f>
        <v>0.58453641321783767</v>
      </c>
      <c r="E81" s="60"/>
      <c r="F81" s="61"/>
      <c r="G81" s="61"/>
      <c r="H81" s="61"/>
      <c r="I81" s="61"/>
      <c r="J81" s="61"/>
      <c r="K81" s="61"/>
      <c r="L81" s="61"/>
      <c r="M81" s="61"/>
    </row>
    <row r="82" spans="1:13" ht="20.65" customHeight="1">
      <c r="A82" s="12"/>
      <c r="B82" s="9" t="s">
        <v>50</v>
      </c>
      <c r="C82" s="18">
        <f>SUM(C79:C81)</f>
        <v>3117</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392</v>
      </c>
      <c r="D85" s="19">
        <f>C85/C89</f>
        <v>0.10503751339764202</v>
      </c>
      <c r="E85" s="60"/>
      <c r="F85" s="61"/>
      <c r="G85" s="61"/>
      <c r="H85" s="61"/>
      <c r="I85" s="61"/>
      <c r="J85" s="61"/>
      <c r="K85" s="61"/>
      <c r="L85" s="61"/>
      <c r="M85" s="61"/>
    </row>
    <row r="86" spans="1:13" ht="20.65" customHeight="1">
      <c r="A86" s="12"/>
      <c r="B86" s="9" t="s">
        <v>342</v>
      </c>
      <c r="C86" s="18">
        <v>1849</v>
      </c>
      <c r="D86" s="19">
        <f>C86/C89</f>
        <v>0.49544480171489819</v>
      </c>
      <c r="E86" s="60"/>
      <c r="F86" s="61"/>
      <c r="G86" s="61"/>
      <c r="H86" s="61"/>
      <c r="I86" s="61"/>
      <c r="J86" s="61"/>
      <c r="K86" s="61"/>
      <c r="L86" s="61"/>
      <c r="M86" s="61"/>
    </row>
    <row r="87" spans="1:13" ht="20.65" customHeight="1">
      <c r="A87" s="12"/>
      <c r="B87" s="9" t="s">
        <v>344</v>
      </c>
      <c r="C87" s="18">
        <v>491</v>
      </c>
      <c r="D87" s="19">
        <f>C87/C89</f>
        <v>0.13156484458735263</v>
      </c>
      <c r="E87" s="60"/>
      <c r="F87" s="61"/>
      <c r="G87" s="61"/>
      <c r="H87" s="61"/>
      <c r="I87" s="61"/>
      <c r="J87" s="61"/>
      <c r="K87" s="61"/>
      <c r="L87" s="61"/>
      <c r="M87" s="61"/>
    </row>
    <row r="88" spans="1:13" ht="20.65" customHeight="1">
      <c r="A88" s="12"/>
      <c r="B88" s="9" t="s">
        <v>346</v>
      </c>
      <c r="C88" s="18">
        <v>1000</v>
      </c>
      <c r="D88" s="19">
        <f>C88/C89</f>
        <v>0.26795284030010719</v>
      </c>
      <c r="E88" s="60"/>
      <c r="F88" s="61"/>
      <c r="G88" s="61"/>
      <c r="H88" s="61"/>
      <c r="I88" s="61"/>
      <c r="J88" s="61"/>
      <c r="K88" s="61"/>
      <c r="L88" s="61"/>
      <c r="M88" s="61"/>
    </row>
    <row r="89" spans="1:13" ht="20.65" customHeight="1">
      <c r="A89" s="12"/>
      <c r="B89" s="9" t="s">
        <v>50</v>
      </c>
      <c r="C89" s="18">
        <f>SUM(C85:C88)</f>
        <v>3732</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1844</v>
      </c>
      <c r="D92" s="19">
        <f>C92/C94</f>
        <v>0.64815465729349742</v>
      </c>
      <c r="E92" s="60"/>
      <c r="F92" s="61"/>
      <c r="G92" s="61"/>
      <c r="H92" s="61"/>
      <c r="I92" s="61"/>
      <c r="J92" s="61"/>
      <c r="K92" s="61"/>
      <c r="L92" s="61"/>
      <c r="M92" s="61"/>
    </row>
    <row r="93" spans="1:13" ht="20.65" customHeight="1">
      <c r="A93" s="12"/>
      <c r="B93" s="9" t="s">
        <v>355</v>
      </c>
      <c r="C93" s="18">
        <v>1001</v>
      </c>
      <c r="D93" s="19">
        <f>C93/C94</f>
        <v>0.35184534270650264</v>
      </c>
      <c r="E93" s="60"/>
      <c r="F93" s="61"/>
      <c r="G93" s="61"/>
      <c r="H93" s="61"/>
      <c r="I93" s="61"/>
      <c r="J93" s="61"/>
      <c r="K93" s="61"/>
      <c r="L93" s="61"/>
      <c r="M93" s="61"/>
    </row>
    <row r="94" spans="1:13" ht="20.65" customHeight="1">
      <c r="A94" s="12"/>
      <c r="B94" s="9" t="s">
        <v>50</v>
      </c>
      <c r="C94" s="18">
        <f>SUM(C92:C93)</f>
        <v>2845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1815</v>
      </c>
      <c r="D97" s="19">
        <f>C97/C99</f>
        <v>0.66</v>
      </c>
      <c r="E97" s="60"/>
      <c r="F97" s="61"/>
      <c r="G97" s="61"/>
      <c r="H97" s="61"/>
      <c r="I97" s="61"/>
      <c r="J97" s="61"/>
      <c r="K97" s="61"/>
      <c r="L97" s="61"/>
      <c r="M97" s="61"/>
    </row>
    <row r="98" spans="1:13" ht="20.65" customHeight="1">
      <c r="A98" s="12"/>
      <c r="B98" s="9" t="s">
        <v>364</v>
      </c>
      <c r="C98" s="18">
        <v>935</v>
      </c>
      <c r="D98" s="19">
        <f>C98/C99</f>
        <v>0.34</v>
      </c>
      <c r="E98" s="60"/>
      <c r="F98" s="61"/>
      <c r="G98" s="61"/>
      <c r="H98" s="61"/>
      <c r="I98" s="61"/>
      <c r="J98" s="61"/>
      <c r="K98" s="61"/>
      <c r="L98" s="61"/>
      <c r="M98" s="61"/>
    </row>
    <row r="99" spans="1:13" ht="20.65" customHeight="1">
      <c r="A99" s="12"/>
      <c r="B99" s="9" t="s">
        <v>50</v>
      </c>
      <c r="C99" s="18">
        <f>SUM(C97:C98)</f>
        <v>2750</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29"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19</v>
      </c>
      <c r="G3" s="9" t="s">
        <v>16</v>
      </c>
      <c r="H3" s="9" t="s">
        <v>17</v>
      </c>
      <c r="I3" s="57"/>
    </row>
    <row r="4" spans="1:9" ht="20.65" customHeight="1">
      <c r="A4" s="12"/>
      <c r="B4" s="9" t="s">
        <v>27</v>
      </c>
      <c r="C4" s="18">
        <v>227</v>
      </c>
      <c r="D4" s="19">
        <f>C4/C9</f>
        <v>0.14607464607464607</v>
      </c>
      <c r="E4" s="59"/>
      <c r="F4" s="9" t="s">
        <v>29</v>
      </c>
      <c r="G4" s="18">
        <v>308</v>
      </c>
      <c r="H4" s="19">
        <f>G4/G8</f>
        <v>0.24062500000000001</v>
      </c>
      <c r="I4" s="60"/>
    </row>
    <row r="5" spans="1:9" ht="20.65" customHeight="1">
      <c r="A5" s="12"/>
      <c r="B5" s="9" t="s">
        <v>37</v>
      </c>
      <c r="C5" s="18">
        <v>73</v>
      </c>
      <c r="D5" s="19">
        <f>C5/C9</f>
        <v>4.6975546975546977E-2</v>
      </c>
      <c r="E5" s="59"/>
      <c r="F5" s="9" t="s">
        <v>39</v>
      </c>
      <c r="G5" s="18">
        <v>91</v>
      </c>
      <c r="H5" s="19">
        <f>G5/G8</f>
        <v>7.1093749999999997E-2</v>
      </c>
      <c r="I5" s="60"/>
    </row>
    <row r="6" spans="1:9" ht="20.65" customHeight="1">
      <c r="A6" s="12"/>
      <c r="B6" s="9" t="s">
        <v>47</v>
      </c>
      <c r="C6" s="18">
        <v>30</v>
      </c>
      <c r="D6" s="19">
        <f>C6/C9</f>
        <v>1.9305019305019305E-2</v>
      </c>
      <c r="E6" s="59"/>
      <c r="F6" s="9" t="s">
        <v>49</v>
      </c>
      <c r="G6" s="18">
        <v>519</v>
      </c>
      <c r="H6" s="19">
        <f>G6/G8</f>
        <v>0.40546874999999999</v>
      </c>
      <c r="I6" s="60"/>
    </row>
    <row r="7" spans="1:9" ht="20.65" customHeight="1">
      <c r="A7" s="12"/>
      <c r="B7" s="9" t="s">
        <v>52</v>
      </c>
      <c r="C7" s="18">
        <v>1204</v>
      </c>
      <c r="D7" s="19">
        <f>C7/C9</f>
        <v>0.77477477477477474</v>
      </c>
      <c r="E7" s="59"/>
      <c r="F7" s="9" t="s">
        <v>54</v>
      </c>
      <c r="G7" s="18">
        <v>362</v>
      </c>
      <c r="H7" s="19">
        <f>G7/G8</f>
        <v>0.28281250000000002</v>
      </c>
      <c r="I7" s="60"/>
    </row>
    <row r="8" spans="1:9" ht="20.65" customHeight="1">
      <c r="A8" s="12"/>
      <c r="B8" s="9" t="s">
        <v>55</v>
      </c>
      <c r="C8" s="18">
        <v>20</v>
      </c>
      <c r="D8" s="19">
        <f>C8/C9</f>
        <v>1.2870012870012869E-2</v>
      </c>
      <c r="E8" s="59"/>
      <c r="F8" s="9" t="s">
        <v>50</v>
      </c>
      <c r="G8" s="18">
        <f>SUM(G4:G7)</f>
        <v>1280</v>
      </c>
      <c r="H8" s="19">
        <f>SUM(H4:H7)</f>
        <v>1</v>
      </c>
      <c r="I8" s="60"/>
    </row>
    <row r="9" spans="1:9" ht="20.65" customHeight="1">
      <c r="A9" s="12"/>
      <c r="B9" s="9" t="s">
        <v>50</v>
      </c>
      <c r="C9" s="18">
        <f>SUM(C4:C8)</f>
        <v>1554</v>
      </c>
      <c r="D9" s="19">
        <f>SUM(D4:D8)</f>
        <v>1</v>
      </c>
      <c r="E9" s="60"/>
      <c r="F9" s="65"/>
      <c r="G9" s="65"/>
      <c r="H9" s="65"/>
      <c r="I9" s="61"/>
    </row>
    <row r="10" spans="1:9" ht="20.65" customHeight="1">
      <c r="A10" s="49"/>
      <c r="B10" s="62"/>
      <c r="C10" s="63"/>
      <c r="D10" s="63"/>
      <c r="E10" s="61"/>
      <c r="F10" s="61"/>
      <c r="G10" s="61"/>
      <c r="H10" s="61"/>
      <c r="I10" s="61"/>
    </row>
    <row r="11" spans="1:9" ht="20.65" customHeight="1">
      <c r="A11" s="12"/>
      <c r="B11" s="9" t="s">
        <v>75</v>
      </c>
      <c r="C11" s="9" t="s">
        <v>16</v>
      </c>
      <c r="D11" s="9" t="s">
        <v>17</v>
      </c>
      <c r="E11" s="60"/>
      <c r="F11" s="61"/>
      <c r="G11" s="61"/>
      <c r="H11" s="61"/>
      <c r="I11" s="61"/>
    </row>
    <row r="12" spans="1:9" ht="20.65" customHeight="1">
      <c r="A12" s="12"/>
      <c r="B12" s="9" t="s">
        <v>81</v>
      </c>
      <c r="C12" s="18">
        <v>398</v>
      </c>
      <c r="D12" s="19">
        <f>C12/C15</f>
        <v>0.28287135749822317</v>
      </c>
      <c r="E12" s="60"/>
      <c r="F12" s="61"/>
      <c r="G12" s="61"/>
      <c r="H12" s="61"/>
      <c r="I12" s="61"/>
    </row>
    <row r="13" spans="1:9" ht="32.65" customHeight="1">
      <c r="A13" s="12"/>
      <c r="B13" s="9" t="s">
        <v>85</v>
      </c>
      <c r="C13" s="18">
        <v>561</v>
      </c>
      <c r="D13" s="19">
        <f>C13/C15</f>
        <v>0.39872068230277186</v>
      </c>
      <c r="E13" s="60"/>
      <c r="F13" s="61"/>
      <c r="G13" s="61"/>
      <c r="H13" s="61"/>
      <c r="I13" s="61"/>
    </row>
    <row r="14" spans="1:9" ht="20.65" customHeight="1">
      <c r="A14" s="12"/>
      <c r="B14" s="9" t="s">
        <v>90</v>
      </c>
      <c r="C14" s="18">
        <v>448</v>
      </c>
      <c r="D14" s="19">
        <f>C14/C15</f>
        <v>0.31840796019900497</v>
      </c>
      <c r="E14" s="60"/>
      <c r="F14" s="61"/>
      <c r="G14" s="61"/>
      <c r="H14" s="61"/>
      <c r="I14" s="61"/>
    </row>
    <row r="15" spans="1:9" ht="20.65" customHeight="1">
      <c r="A15" s="12"/>
      <c r="B15" s="9" t="s">
        <v>50</v>
      </c>
      <c r="C15" s="18">
        <f>SUM(C12:C14)</f>
        <v>1407</v>
      </c>
      <c r="D15" s="19">
        <f>SUM(D12:D14)</f>
        <v>1</v>
      </c>
      <c r="E15" s="60"/>
      <c r="F15" s="61"/>
      <c r="G15" s="61"/>
      <c r="H15" s="61"/>
      <c r="I15" s="61"/>
    </row>
    <row r="16" spans="1:9" ht="20.65" customHeight="1">
      <c r="A16" s="49"/>
      <c r="B16" s="62"/>
      <c r="C16" s="63"/>
      <c r="D16" s="63"/>
      <c r="E16" s="61"/>
      <c r="F16" s="61"/>
      <c r="G16" s="61"/>
      <c r="H16" s="61"/>
      <c r="I16" s="61"/>
    </row>
    <row r="17" spans="1:9" ht="20.65" customHeight="1">
      <c r="A17" s="12"/>
      <c r="B17" s="9" t="s">
        <v>108</v>
      </c>
      <c r="C17" s="9" t="s">
        <v>16</v>
      </c>
      <c r="D17" s="9" t="s">
        <v>17</v>
      </c>
      <c r="E17" s="60"/>
      <c r="F17" s="61"/>
      <c r="G17" s="61"/>
      <c r="H17" s="61"/>
      <c r="I17" s="61"/>
    </row>
    <row r="18" spans="1:9" ht="20.65" customHeight="1">
      <c r="A18" s="12"/>
      <c r="B18" s="9" t="s">
        <v>111</v>
      </c>
      <c r="C18" s="18">
        <v>477</v>
      </c>
      <c r="D18" s="19">
        <f>C18/C22</f>
        <v>0.32783505154639175</v>
      </c>
      <c r="E18" s="60"/>
      <c r="F18" s="61"/>
      <c r="G18" s="61"/>
      <c r="H18" s="61"/>
      <c r="I18" s="61"/>
    </row>
    <row r="19" spans="1:9" ht="20.65" customHeight="1">
      <c r="A19" s="12"/>
      <c r="B19" s="9" t="s">
        <v>114</v>
      </c>
      <c r="C19" s="18">
        <v>302</v>
      </c>
      <c r="D19" s="19">
        <f>C19/C22</f>
        <v>0.20756013745704469</v>
      </c>
      <c r="E19" s="60"/>
      <c r="F19" s="61"/>
      <c r="G19" s="61"/>
      <c r="H19" s="61"/>
      <c r="I19" s="61"/>
    </row>
    <row r="20" spans="1:9" ht="20.65" customHeight="1">
      <c r="A20" s="12"/>
      <c r="B20" s="9" t="s">
        <v>120</v>
      </c>
      <c r="C20" s="18">
        <v>444</v>
      </c>
      <c r="D20" s="19">
        <f>C20/C22</f>
        <v>0.30515463917525776</v>
      </c>
      <c r="E20" s="60"/>
      <c r="F20" s="61"/>
      <c r="G20" s="61"/>
      <c r="H20" s="61"/>
      <c r="I20" s="61"/>
    </row>
    <row r="21" spans="1:9" ht="20.65" customHeight="1">
      <c r="A21" s="12"/>
      <c r="B21" s="9" t="s">
        <v>127</v>
      </c>
      <c r="C21" s="18">
        <v>232</v>
      </c>
      <c r="D21" s="19">
        <f>C21/C22</f>
        <v>0.15945017182130583</v>
      </c>
      <c r="E21" s="60"/>
      <c r="F21" s="61"/>
      <c r="G21" s="61"/>
      <c r="H21" s="61"/>
      <c r="I21" s="61"/>
    </row>
    <row r="22" spans="1:9" ht="20.65" customHeight="1">
      <c r="A22" s="12"/>
      <c r="B22" s="9" t="s">
        <v>50</v>
      </c>
      <c r="C22" s="18">
        <f>SUM(C18:C21)</f>
        <v>1455</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1016</v>
      </c>
      <c r="D25" s="19">
        <f>C25/C27</f>
        <v>0.73837209302325579</v>
      </c>
      <c r="E25" s="60"/>
      <c r="F25" s="61"/>
      <c r="G25" s="61"/>
      <c r="H25" s="61"/>
      <c r="I25" s="61"/>
    </row>
    <row r="26" spans="1:9" ht="20.65" customHeight="1">
      <c r="A26" s="12"/>
      <c r="B26" s="9" t="s">
        <v>148</v>
      </c>
      <c r="C26" s="18">
        <v>360</v>
      </c>
      <c r="D26" s="19">
        <f>C26/C27</f>
        <v>0.26162790697674421</v>
      </c>
      <c r="E26" s="60"/>
      <c r="F26" s="61"/>
      <c r="G26" s="61"/>
      <c r="H26" s="61"/>
      <c r="I26" s="61"/>
    </row>
    <row r="27" spans="1:9" ht="20.65" customHeight="1">
      <c r="A27" s="12"/>
      <c r="B27" s="9" t="s">
        <v>50</v>
      </c>
      <c r="C27" s="18">
        <f>SUM(C25:C26)</f>
        <v>1376</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420</v>
      </c>
      <c r="D30" s="19">
        <f>C30/C33</f>
        <v>0.32507739938080493</v>
      </c>
      <c r="E30" s="60"/>
      <c r="F30" s="61"/>
      <c r="G30" s="61"/>
      <c r="H30" s="61"/>
      <c r="I30" s="61"/>
    </row>
    <row r="31" spans="1:9" ht="20.65" customHeight="1">
      <c r="A31" s="12"/>
      <c r="B31" s="9" t="s">
        <v>169</v>
      </c>
      <c r="C31" s="18">
        <v>604</v>
      </c>
      <c r="D31" s="19">
        <f>C31/C33</f>
        <v>0.46749226006191952</v>
      </c>
      <c r="E31" s="60"/>
      <c r="F31" s="61"/>
      <c r="G31" s="61"/>
      <c r="H31" s="61"/>
      <c r="I31" s="61"/>
    </row>
    <row r="32" spans="1:9" ht="32.65" customHeight="1">
      <c r="A32" s="12"/>
      <c r="B32" s="9" t="s">
        <v>176</v>
      </c>
      <c r="C32" s="18">
        <v>268</v>
      </c>
      <c r="D32" s="19">
        <f>C32/C33</f>
        <v>0.20743034055727555</v>
      </c>
      <c r="E32" s="60"/>
      <c r="F32" s="61"/>
      <c r="G32" s="61"/>
      <c r="H32" s="61"/>
      <c r="I32" s="61"/>
    </row>
    <row r="33" spans="1:9" ht="20.65" customHeight="1">
      <c r="A33" s="12"/>
      <c r="B33" s="9" t="s">
        <v>50</v>
      </c>
      <c r="C33" s="18">
        <f>SUM(C30:C32)</f>
        <v>1292</v>
      </c>
      <c r="D33" s="19">
        <f>SUM(D30:D32)</f>
        <v>1</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344</v>
      </c>
      <c r="D36" s="19">
        <f>C36/C38</f>
        <v>0.27150749802683505</v>
      </c>
      <c r="E36" s="60"/>
      <c r="F36" s="61"/>
      <c r="G36" s="61"/>
      <c r="H36" s="61"/>
      <c r="I36" s="61"/>
    </row>
    <row r="37" spans="1:9" ht="20.65" customHeight="1">
      <c r="A37" s="12"/>
      <c r="B37" s="9" t="s">
        <v>199</v>
      </c>
      <c r="C37" s="18">
        <v>923</v>
      </c>
      <c r="D37" s="19">
        <f>C37/C38</f>
        <v>0.72849250197316495</v>
      </c>
      <c r="E37" s="60"/>
      <c r="F37" s="61"/>
      <c r="G37" s="61"/>
      <c r="H37" s="61"/>
      <c r="I37" s="61"/>
    </row>
    <row r="38" spans="1:9" ht="20.65" customHeight="1">
      <c r="A38" s="12"/>
      <c r="B38" s="9" t="s">
        <v>50</v>
      </c>
      <c r="C38" s="18">
        <f>SUM(C36:C37)</f>
        <v>1267</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533</v>
      </c>
      <c r="D41" s="19">
        <f>C41/C44</f>
        <v>0.42880128720836685</v>
      </c>
      <c r="E41" s="60"/>
      <c r="F41" s="61"/>
      <c r="G41" s="61"/>
      <c r="H41" s="61"/>
      <c r="I41" s="61"/>
    </row>
    <row r="42" spans="1:9" ht="20.65" customHeight="1">
      <c r="A42" s="12"/>
      <c r="B42" s="9" t="s">
        <v>220</v>
      </c>
      <c r="C42" s="18">
        <v>405</v>
      </c>
      <c r="D42" s="19">
        <f>C42/C44</f>
        <v>0.3258246178600161</v>
      </c>
      <c r="E42" s="60"/>
      <c r="F42" s="61"/>
      <c r="G42" s="61"/>
      <c r="H42" s="61"/>
      <c r="I42" s="61"/>
    </row>
    <row r="43" spans="1:9" ht="32.65" customHeight="1">
      <c r="A43" s="12"/>
      <c r="B43" s="9" t="s">
        <v>224</v>
      </c>
      <c r="C43" s="18">
        <v>305</v>
      </c>
      <c r="D43" s="19">
        <f>C43/C44</f>
        <v>0.24537409493161705</v>
      </c>
      <c r="E43" s="60"/>
      <c r="F43" s="61"/>
      <c r="G43" s="61"/>
      <c r="H43" s="61"/>
      <c r="I43" s="61"/>
    </row>
    <row r="44" spans="1:9" ht="20.65" customHeight="1">
      <c r="A44" s="12"/>
      <c r="B44" s="9" t="s">
        <v>50</v>
      </c>
      <c r="C44" s="18">
        <f>SUM(C41:C43)</f>
        <v>1243</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741</v>
      </c>
      <c r="D47" s="19">
        <f>C47/C49</f>
        <v>0.60292921074043937</v>
      </c>
      <c r="E47" s="60"/>
      <c r="F47" s="61"/>
      <c r="G47" s="61"/>
      <c r="H47" s="61"/>
      <c r="I47" s="61"/>
    </row>
    <row r="48" spans="1:9" ht="32.65" customHeight="1">
      <c r="A48" s="12"/>
      <c r="B48" s="9" t="s">
        <v>241</v>
      </c>
      <c r="C48" s="18">
        <v>488</v>
      </c>
      <c r="D48" s="19">
        <f>C48/C49</f>
        <v>0.39707078925956063</v>
      </c>
      <c r="E48" s="60"/>
      <c r="F48" s="61"/>
      <c r="G48" s="61"/>
      <c r="H48" s="61"/>
      <c r="I48" s="61"/>
    </row>
    <row r="49" spans="1:9" ht="20.65" customHeight="1">
      <c r="A49" s="12"/>
      <c r="B49" s="9" t="s">
        <v>50</v>
      </c>
      <c r="C49" s="18">
        <f>SUM(C47:C48)</f>
        <v>1229</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897</v>
      </c>
      <c r="D52" s="19">
        <f>C52/C54</f>
        <v>0.73284313725490191</v>
      </c>
      <c r="E52" s="60"/>
      <c r="F52" s="61"/>
      <c r="G52" s="61"/>
      <c r="H52" s="61"/>
      <c r="I52" s="61"/>
    </row>
    <row r="53" spans="1:9" ht="20.65" customHeight="1">
      <c r="A53" s="12"/>
      <c r="B53" s="9" t="s">
        <v>259</v>
      </c>
      <c r="C53" s="18">
        <v>327</v>
      </c>
      <c r="D53" s="19">
        <f>C53/C54</f>
        <v>0.26715686274509803</v>
      </c>
      <c r="E53" s="60"/>
      <c r="F53" s="61"/>
      <c r="G53" s="61"/>
      <c r="H53" s="61"/>
      <c r="I53" s="61"/>
    </row>
    <row r="54" spans="1:9" ht="20.65" customHeight="1">
      <c r="A54" s="12"/>
      <c r="B54" s="9" t="s">
        <v>50</v>
      </c>
      <c r="C54" s="18">
        <f>SUM(C52:C53)</f>
        <v>1224</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487</v>
      </c>
      <c r="D57" s="19">
        <f>C57/C60</f>
        <v>0.39561332250203085</v>
      </c>
      <c r="E57" s="60"/>
      <c r="F57" s="61"/>
      <c r="G57" s="61"/>
      <c r="H57" s="61"/>
      <c r="I57" s="61"/>
    </row>
    <row r="58" spans="1:9" ht="20.65" customHeight="1">
      <c r="A58" s="12"/>
      <c r="B58" s="9" t="s">
        <v>274</v>
      </c>
      <c r="C58" s="18">
        <v>421</v>
      </c>
      <c r="D58" s="19">
        <f>C58/C60</f>
        <v>0.3419983753046304</v>
      </c>
      <c r="E58" s="60"/>
      <c r="F58" s="61"/>
      <c r="G58" s="61"/>
      <c r="H58" s="61"/>
      <c r="I58" s="61"/>
    </row>
    <row r="59" spans="1:9" ht="20.65" customHeight="1">
      <c r="A59" s="12"/>
      <c r="B59" s="9" t="s">
        <v>278</v>
      </c>
      <c r="C59" s="18">
        <v>323</v>
      </c>
      <c r="D59" s="19">
        <f>C59/C60</f>
        <v>0.26238830219333875</v>
      </c>
      <c r="E59" s="60"/>
      <c r="F59" s="61"/>
      <c r="G59" s="61"/>
      <c r="H59" s="61"/>
      <c r="I59" s="61"/>
    </row>
    <row r="60" spans="1:9" ht="20.65" customHeight="1">
      <c r="A60" s="12"/>
      <c r="B60" s="9" t="s">
        <v>50</v>
      </c>
      <c r="C60" s="18">
        <f>SUM(C57:C59)</f>
        <v>1231</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487</v>
      </c>
      <c r="D63" s="19">
        <f>C63/C65</f>
        <v>0.3896</v>
      </c>
      <c r="E63" s="60"/>
      <c r="F63" s="61"/>
      <c r="G63" s="61"/>
      <c r="H63" s="61"/>
      <c r="I63" s="61"/>
    </row>
    <row r="64" spans="1:9" ht="20.65" customHeight="1">
      <c r="A64" s="12"/>
      <c r="B64" s="9" t="s">
        <v>295</v>
      </c>
      <c r="C64" s="18">
        <v>763</v>
      </c>
      <c r="D64" s="19">
        <f>C64/C65</f>
        <v>0.61040000000000005</v>
      </c>
      <c r="E64" s="60"/>
      <c r="F64" s="61"/>
      <c r="G64" s="61"/>
      <c r="H64" s="61"/>
      <c r="I64" s="61"/>
    </row>
    <row r="65" spans="1:9" ht="20.65" customHeight="1">
      <c r="A65" s="12"/>
      <c r="B65" s="9" t="s">
        <v>50</v>
      </c>
      <c r="C65" s="18">
        <f>SUM(C63:C64)</f>
        <v>1250</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536</v>
      </c>
      <c r="D68" s="19">
        <f>C68/C70</f>
        <v>0.4174454828660436</v>
      </c>
      <c r="E68" s="60"/>
      <c r="F68" s="61"/>
      <c r="G68" s="61"/>
      <c r="H68" s="61"/>
      <c r="I68" s="61"/>
    </row>
    <row r="69" spans="1:9" ht="20.65" customHeight="1">
      <c r="A69" s="12"/>
      <c r="B69" s="9" t="s">
        <v>309</v>
      </c>
      <c r="C69" s="18">
        <v>748</v>
      </c>
      <c r="D69" s="19">
        <f>C69/C70</f>
        <v>0.58255451713395634</v>
      </c>
      <c r="E69" s="60"/>
      <c r="F69" s="61"/>
      <c r="G69" s="61"/>
      <c r="H69" s="61"/>
      <c r="I69" s="61"/>
    </row>
    <row r="70" spans="1:9" ht="20.65" customHeight="1">
      <c r="A70" s="12"/>
      <c r="B70" s="9" t="s">
        <v>50</v>
      </c>
      <c r="C70" s="18">
        <f>SUM(C68:C69)</f>
        <v>1284</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308</v>
      </c>
      <c r="D73" s="19">
        <f>C73/C76</f>
        <v>0.24347826086956523</v>
      </c>
      <c r="E73" s="60"/>
      <c r="F73" s="61"/>
      <c r="G73" s="61"/>
      <c r="H73" s="61"/>
      <c r="I73" s="61"/>
    </row>
    <row r="74" spans="1:9" ht="20.65" customHeight="1">
      <c r="A74" s="12"/>
      <c r="B74" s="9" t="s">
        <v>321</v>
      </c>
      <c r="C74" s="18">
        <v>335</v>
      </c>
      <c r="D74" s="19">
        <f>C74/C76</f>
        <v>0.2648221343873518</v>
      </c>
      <c r="E74" s="60"/>
      <c r="F74" s="61"/>
      <c r="G74" s="61"/>
      <c r="H74" s="61"/>
      <c r="I74" s="61"/>
    </row>
    <row r="75" spans="1:9" ht="20.65" customHeight="1">
      <c r="A75" s="12"/>
      <c r="B75" s="9" t="s">
        <v>323</v>
      </c>
      <c r="C75" s="18">
        <v>622</v>
      </c>
      <c r="D75" s="19">
        <f>C75/C76</f>
        <v>0.491699604743083</v>
      </c>
      <c r="E75" s="60"/>
      <c r="F75" s="61"/>
      <c r="G75" s="61"/>
      <c r="H75" s="61"/>
      <c r="I75" s="61"/>
    </row>
    <row r="76" spans="1:9" ht="20.65" customHeight="1">
      <c r="A76" s="12"/>
      <c r="B76" s="9" t="s">
        <v>50</v>
      </c>
      <c r="C76" s="18">
        <f>SUM(C73:C75)</f>
        <v>1265</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346</v>
      </c>
      <c r="D79" s="19">
        <f>C79/C82</f>
        <v>0.26554105909439757</v>
      </c>
      <c r="E79" s="60"/>
      <c r="F79" s="61"/>
      <c r="G79" s="61"/>
      <c r="H79" s="61"/>
      <c r="I79" s="61"/>
    </row>
    <row r="80" spans="1:9" ht="20.65" customHeight="1">
      <c r="A80" s="12"/>
      <c r="B80" s="9" t="s">
        <v>332</v>
      </c>
      <c r="C80" s="18">
        <v>213</v>
      </c>
      <c r="D80" s="19">
        <f>C80/C82</f>
        <v>0.1634689178818112</v>
      </c>
      <c r="E80" s="60"/>
      <c r="F80" s="61"/>
      <c r="G80" s="61"/>
      <c r="H80" s="61"/>
      <c r="I80" s="61"/>
    </row>
    <row r="81" spans="1:9" ht="20.65" customHeight="1">
      <c r="A81" s="12"/>
      <c r="B81" s="9" t="s">
        <v>333</v>
      </c>
      <c r="C81" s="18">
        <v>744</v>
      </c>
      <c r="D81" s="19">
        <f>C81/C82</f>
        <v>0.5709900230237912</v>
      </c>
      <c r="E81" s="60"/>
      <c r="F81" s="61"/>
      <c r="G81" s="61"/>
      <c r="H81" s="61"/>
      <c r="I81" s="61"/>
    </row>
    <row r="82" spans="1:9" ht="20.65" customHeight="1">
      <c r="A82" s="12"/>
      <c r="B82" s="9" t="s">
        <v>50</v>
      </c>
      <c r="C82" s="18">
        <f>SUM(C79:C81)</f>
        <v>1303</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165</v>
      </c>
      <c r="D85" s="19">
        <f>C85/C89</f>
        <v>0.12653374233128833</v>
      </c>
      <c r="E85" s="60"/>
      <c r="F85" s="61"/>
      <c r="G85" s="61"/>
      <c r="H85" s="61"/>
      <c r="I85" s="61"/>
    </row>
    <row r="86" spans="1:9" ht="20.65" customHeight="1">
      <c r="A86" s="12"/>
      <c r="B86" s="9" t="s">
        <v>342</v>
      </c>
      <c r="C86" s="18">
        <v>582</v>
      </c>
      <c r="D86" s="19">
        <f>C86/C89</f>
        <v>0.44631901840490795</v>
      </c>
      <c r="E86" s="60"/>
      <c r="F86" s="61"/>
      <c r="G86" s="61"/>
      <c r="H86" s="61"/>
      <c r="I86" s="61"/>
    </row>
    <row r="87" spans="1:9" ht="20.65" customHeight="1">
      <c r="A87" s="12"/>
      <c r="B87" s="9" t="s">
        <v>344</v>
      </c>
      <c r="C87" s="18">
        <v>215</v>
      </c>
      <c r="D87" s="19">
        <f>C87/C89</f>
        <v>0.16487730061349692</v>
      </c>
      <c r="E87" s="60"/>
      <c r="F87" s="61"/>
      <c r="G87" s="61"/>
      <c r="H87" s="61"/>
      <c r="I87" s="61"/>
    </row>
    <row r="88" spans="1:9" ht="20.65" customHeight="1">
      <c r="A88" s="12"/>
      <c r="B88" s="9" t="s">
        <v>346</v>
      </c>
      <c r="C88" s="18">
        <v>342</v>
      </c>
      <c r="D88" s="19">
        <f>C88/C89</f>
        <v>0.26226993865030673</v>
      </c>
      <c r="E88" s="60"/>
      <c r="F88" s="61"/>
      <c r="G88" s="61"/>
      <c r="H88" s="61"/>
      <c r="I88" s="61"/>
    </row>
    <row r="89" spans="1:9" ht="20.65" customHeight="1">
      <c r="A89" s="12"/>
      <c r="B89" s="9" t="s">
        <v>50</v>
      </c>
      <c r="C89" s="18">
        <f>SUM(C85:C88)</f>
        <v>1304</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790</v>
      </c>
      <c r="D92" s="19">
        <f>C92/C94</f>
        <v>0.65020576131687247</v>
      </c>
      <c r="E92" s="60"/>
      <c r="F92" s="61"/>
      <c r="G92" s="61"/>
      <c r="H92" s="61"/>
      <c r="I92" s="61"/>
    </row>
    <row r="93" spans="1:9" ht="20.65" customHeight="1">
      <c r="A93" s="12"/>
      <c r="B93" s="9" t="s">
        <v>355</v>
      </c>
      <c r="C93" s="18">
        <v>425</v>
      </c>
      <c r="D93" s="19">
        <f>C93/C94</f>
        <v>0.34979423868312759</v>
      </c>
      <c r="E93" s="60"/>
      <c r="F93" s="61"/>
      <c r="G93" s="61"/>
      <c r="H93" s="61"/>
      <c r="I93" s="61"/>
    </row>
    <row r="94" spans="1:9" ht="20.65" customHeight="1">
      <c r="A94" s="12"/>
      <c r="B94" s="9" t="s">
        <v>50</v>
      </c>
      <c r="C94" s="18">
        <f>SUM(C92:C93)</f>
        <v>1215</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815</v>
      </c>
      <c r="D97" s="19">
        <f>C97/C99</f>
        <v>0.6691297208538588</v>
      </c>
      <c r="E97" s="60"/>
      <c r="F97" s="61"/>
      <c r="G97" s="61"/>
      <c r="H97" s="61"/>
      <c r="I97" s="61"/>
    </row>
    <row r="98" spans="1:9" ht="20.65" customHeight="1">
      <c r="A98" s="12"/>
      <c r="B98" s="9" t="s">
        <v>364</v>
      </c>
      <c r="C98" s="18">
        <v>403</v>
      </c>
      <c r="D98" s="19">
        <f>C98/C99</f>
        <v>0.3308702791461412</v>
      </c>
      <c r="E98" s="60"/>
      <c r="F98" s="61"/>
      <c r="G98" s="61"/>
      <c r="H98" s="61"/>
      <c r="I98" s="61"/>
    </row>
    <row r="99" spans="1:9" ht="20.65" customHeight="1">
      <c r="A99" s="12"/>
      <c r="B99" s="9" t="s">
        <v>50</v>
      </c>
      <c r="C99" s="18">
        <f>SUM(C97:C98)</f>
        <v>1218</v>
      </c>
      <c r="D99" s="19">
        <f>SUM(D97:D98)</f>
        <v>1</v>
      </c>
      <c r="E99" s="60"/>
      <c r="F99" s="61"/>
      <c r="G99" s="61"/>
      <c r="H99" s="61"/>
      <c r="I99" s="61"/>
    </row>
    <row r="100" spans="1:9" ht="20.45" customHeight="1">
      <c r="A100" s="49"/>
      <c r="B100" s="68"/>
      <c r="C100" s="69"/>
      <c r="D100" s="69"/>
      <c r="E100" s="61"/>
      <c r="F100" s="61"/>
      <c r="G100" s="61"/>
      <c r="H100" s="61"/>
      <c r="I100" s="61"/>
    </row>
    <row r="101" spans="1:9" ht="20.100000000000001" customHeight="1">
      <c r="A101" s="49"/>
      <c r="B101" s="70"/>
      <c r="C101" s="71"/>
      <c r="D101" s="71"/>
      <c r="E101" s="61"/>
      <c r="F101" s="61"/>
      <c r="G101" s="61"/>
      <c r="H101" s="61"/>
      <c r="I101" s="61"/>
    </row>
    <row r="102" spans="1:9" ht="20.100000000000001" customHeight="1">
      <c r="A102" s="49"/>
      <c r="B102" s="70"/>
      <c r="C102" s="71"/>
      <c r="D102" s="71"/>
      <c r="E102" s="61"/>
      <c r="F102" s="61"/>
      <c r="G102" s="61"/>
      <c r="H102" s="61"/>
      <c r="I102" s="61"/>
    </row>
    <row r="103" spans="1:9" ht="20.100000000000001" customHeight="1">
      <c r="A103" s="49"/>
      <c r="B103" s="70"/>
      <c r="C103" s="71"/>
      <c r="D103" s="71"/>
      <c r="E103" s="61"/>
      <c r="F103" s="61"/>
      <c r="G103" s="61"/>
      <c r="H103" s="61"/>
      <c r="I103" s="61"/>
    </row>
    <row r="104" spans="1:9" ht="20.100000000000001" customHeight="1">
      <c r="A104" s="49"/>
      <c r="B104" s="70"/>
      <c r="C104" s="71"/>
      <c r="D104" s="71"/>
      <c r="E104" s="61"/>
      <c r="F104" s="61"/>
      <c r="G104" s="61"/>
      <c r="H104" s="61"/>
      <c r="I104" s="61"/>
    </row>
    <row r="105" spans="1:9" ht="20.100000000000001" customHeight="1">
      <c r="A105" s="49"/>
      <c r="B105" s="70"/>
      <c r="C105" s="71"/>
      <c r="D105" s="71"/>
      <c r="E105" s="61"/>
      <c r="F105" s="61"/>
      <c r="G105" s="61"/>
      <c r="H105" s="61"/>
      <c r="I105" s="61"/>
    </row>
    <row r="106" spans="1:9" ht="20.100000000000001" customHeight="1">
      <c r="A106" s="49"/>
      <c r="B106" s="70"/>
      <c r="C106" s="71"/>
      <c r="D106" s="71"/>
      <c r="E106" s="61"/>
      <c r="F106" s="61"/>
      <c r="G106" s="61"/>
      <c r="H106" s="61"/>
      <c r="I106" s="61"/>
    </row>
    <row r="107" spans="1:9" ht="20.100000000000001" customHeight="1">
      <c r="A107" s="49"/>
      <c r="B107" s="70"/>
      <c r="C107" s="71"/>
      <c r="D107" s="71"/>
      <c r="E107" s="61"/>
      <c r="F107" s="61"/>
      <c r="G107" s="61"/>
      <c r="H107" s="61"/>
      <c r="I107" s="61"/>
    </row>
    <row r="108" spans="1:9" ht="20.100000000000001" customHeight="1">
      <c r="A108" s="49"/>
      <c r="B108" s="70"/>
      <c r="C108" s="71"/>
      <c r="D108" s="71"/>
      <c r="E108" s="61"/>
      <c r="F108" s="61"/>
      <c r="G108" s="61"/>
      <c r="H108" s="61"/>
      <c r="I108" s="61"/>
    </row>
  </sheetData>
  <mergeCells count="1">
    <mergeCell ref="A1:I1"/>
  </mergeCells>
  <pageMargins left="1" right="1" top="1" bottom="1" header="0.25" footer="0.25"/>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5"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377</v>
      </c>
      <c r="G3" s="9" t="s">
        <v>16</v>
      </c>
      <c r="H3" s="9" t="s">
        <v>17</v>
      </c>
      <c r="I3" s="56"/>
      <c r="J3" s="9" t="s">
        <v>539</v>
      </c>
      <c r="K3" s="9" t="s">
        <v>16</v>
      </c>
      <c r="L3" s="9" t="s">
        <v>17</v>
      </c>
      <c r="M3" s="57"/>
    </row>
    <row r="4" spans="1:13" ht="32.65" customHeight="1">
      <c r="A4" s="12"/>
      <c r="B4" s="9" t="s">
        <v>27</v>
      </c>
      <c r="C4" s="18">
        <v>426</v>
      </c>
      <c r="D4" s="19">
        <f>C4/C9</f>
        <v>0.10438617985787797</v>
      </c>
      <c r="E4" s="59"/>
      <c r="F4" s="9" t="s">
        <v>379</v>
      </c>
      <c r="G4" s="18">
        <v>610</v>
      </c>
      <c r="H4" s="19">
        <f>G4/G6</f>
        <v>0.20006559527714005</v>
      </c>
      <c r="I4" s="59"/>
      <c r="J4" s="9" t="s">
        <v>540</v>
      </c>
      <c r="K4" s="18">
        <v>584</v>
      </c>
      <c r="L4" s="19">
        <f>K4/K6</f>
        <v>0.52802893309222421</v>
      </c>
      <c r="M4" s="60"/>
    </row>
    <row r="5" spans="1:13" ht="20.65" customHeight="1">
      <c r="A5" s="12"/>
      <c r="B5" s="9" t="s">
        <v>37</v>
      </c>
      <c r="C5" s="18">
        <v>933</v>
      </c>
      <c r="D5" s="19">
        <f>C5/C9</f>
        <v>0.22862043616760597</v>
      </c>
      <c r="E5" s="59"/>
      <c r="F5" s="9" t="s">
        <v>381</v>
      </c>
      <c r="G5" s="18">
        <v>2439</v>
      </c>
      <c r="H5" s="19">
        <f>G5/G6</f>
        <v>0.79993440472285993</v>
      </c>
      <c r="I5" s="59"/>
      <c r="J5" s="9" t="s">
        <v>541</v>
      </c>
      <c r="K5" s="18">
        <v>522</v>
      </c>
      <c r="L5" s="19">
        <f>K5/K6</f>
        <v>0.47197106690777579</v>
      </c>
      <c r="M5" s="60"/>
    </row>
    <row r="6" spans="1:13" ht="20.65" customHeight="1">
      <c r="A6" s="12"/>
      <c r="B6" s="9" t="s">
        <v>47</v>
      </c>
      <c r="C6" s="18">
        <v>95</v>
      </c>
      <c r="D6" s="19">
        <f>C6/C9</f>
        <v>2.3278608184268561E-2</v>
      </c>
      <c r="E6" s="59"/>
      <c r="F6" s="9" t="s">
        <v>50</v>
      </c>
      <c r="G6" s="18">
        <f>SUM(G4:G5)</f>
        <v>3049</v>
      </c>
      <c r="H6" s="19">
        <f>SUM(H4:H5)</f>
        <v>1</v>
      </c>
      <c r="I6" s="59"/>
      <c r="J6" s="9" t="s">
        <v>50</v>
      </c>
      <c r="K6" s="18">
        <f>SUM(K4:K5)</f>
        <v>1106</v>
      </c>
      <c r="L6" s="19">
        <f>SUM(L4:L5)</f>
        <v>1</v>
      </c>
      <c r="M6" s="60"/>
    </row>
    <row r="7" spans="1:13" ht="20.65" customHeight="1">
      <c r="A7" s="12"/>
      <c r="B7" s="9" t="s">
        <v>52</v>
      </c>
      <c r="C7" s="18">
        <v>2601</v>
      </c>
      <c r="D7" s="19">
        <f>C7/C9</f>
        <v>0.63734378828718452</v>
      </c>
      <c r="E7" s="60"/>
      <c r="F7" s="63"/>
      <c r="G7" s="63"/>
      <c r="H7" s="63"/>
      <c r="I7" s="61"/>
      <c r="J7" s="63"/>
      <c r="K7" s="63"/>
      <c r="L7" s="63"/>
      <c r="M7" s="61"/>
    </row>
    <row r="8" spans="1:13" ht="32.65" customHeight="1">
      <c r="A8" s="12"/>
      <c r="B8" s="9" t="s">
        <v>55</v>
      </c>
      <c r="C8" s="18">
        <v>26</v>
      </c>
      <c r="D8" s="19">
        <f>C8/C9</f>
        <v>6.3709875030629748E-3</v>
      </c>
      <c r="E8" s="59"/>
      <c r="F8" s="9" t="s">
        <v>60</v>
      </c>
      <c r="G8" s="9" t="s">
        <v>16</v>
      </c>
      <c r="H8" s="9" t="s">
        <v>17</v>
      </c>
      <c r="I8" s="59"/>
      <c r="J8" s="9" t="s">
        <v>542</v>
      </c>
      <c r="K8" s="9" t="s">
        <v>16</v>
      </c>
      <c r="L8" s="9" t="s">
        <v>17</v>
      </c>
      <c r="M8" s="60"/>
    </row>
    <row r="9" spans="1:13" ht="20.65" customHeight="1">
      <c r="A9" s="12"/>
      <c r="B9" s="9" t="s">
        <v>50</v>
      </c>
      <c r="C9" s="18">
        <f>SUM(C4:C8)</f>
        <v>4081</v>
      </c>
      <c r="D9" s="19">
        <f>SUM(D4:D8)</f>
        <v>1</v>
      </c>
      <c r="E9" s="59"/>
      <c r="F9" s="9" t="s">
        <v>66</v>
      </c>
      <c r="G9" s="43">
        <v>2015</v>
      </c>
      <c r="H9" s="19">
        <f>G9/G11</f>
        <v>0.50730110775427995</v>
      </c>
      <c r="I9" s="59"/>
      <c r="J9" s="9" t="s">
        <v>543</v>
      </c>
      <c r="K9" s="18">
        <v>553</v>
      </c>
      <c r="L9" s="19">
        <f>K9/K14</f>
        <v>0.13504273504273503</v>
      </c>
      <c r="M9" s="60"/>
    </row>
    <row r="10" spans="1:13" ht="20.65" customHeight="1">
      <c r="A10" s="49"/>
      <c r="B10" s="62"/>
      <c r="C10" s="63"/>
      <c r="D10" s="63"/>
      <c r="E10" s="64"/>
      <c r="F10" s="9" t="s">
        <v>73</v>
      </c>
      <c r="G10" s="18">
        <v>1957</v>
      </c>
      <c r="H10" s="19">
        <f>G10/G11</f>
        <v>0.49269889224572005</v>
      </c>
      <c r="I10" s="59"/>
      <c r="J10" s="9" t="s">
        <v>544</v>
      </c>
      <c r="K10" s="18">
        <v>355</v>
      </c>
      <c r="L10" s="19">
        <f>K10/K14</f>
        <v>8.6691086691086688E-2</v>
      </c>
      <c r="M10" s="60"/>
    </row>
    <row r="11" spans="1:13" ht="20.65" customHeight="1">
      <c r="A11" s="12"/>
      <c r="B11" s="9" t="s">
        <v>75</v>
      </c>
      <c r="C11" s="9" t="s">
        <v>16</v>
      </c>
      <c r="D11" s="9" t="s">
        <v>17</v>
      </c>
      <c r="E11" s="59"/>
      <c r="F11" s="9" t="s">
        <v>50</v>
      </c>
      <c r="G11" s="18">
        <f>SUM(G9:G10)</f>
        <v>3972</v>
      </c>
      <c r="H11" s="19">
        <f>SUM(H9:H10)</f>
        <v>1</v>
      </c>
      <c r="I11" s="59"/>
      <c r="J11" s="9" t="s">
        <v>545</v>
      </c>
      <c r="K11" s="18">
        <v>35</v>
      </c>
      <c r="L11" s="19">
        <f>K11/K14</f>
        <v>8.5470085470085479E-3</v>
      </c>
      <c r="M11" s="60"/>
    </row>
    <row r="12" spans="1:13" ht="20.65" customHeight="1">
      <c r="A12" s="12"/>
      <c r="B12" s="9" t="s">
        <v>81</v>
      </c>
      <c r="C12" s="18">
        <v>1413</v>
      </c>
      <c r="D12" s="19">
        <f>C12/C15</f>
        <v>0.36960502223384778</v>
      </c>
      <c r="E12" s="60"/>
      <c r="F12" s="63"/>
      <c r="G12" s="63"/>
      <c r="H12" s="63"/>
      <c r="I12" s="64"/>
      <c r="J12" s="9" t="s">
        <v>546</v>
      </c>
      <c r="K12" s="18">
        <v>766</v>
      </c>
      <c r="L12" s="19">
        <f>K12/K14</f>
        <v>0.18705738705738706</v>
      </c>
      <c r="M12" s="60"/>
    </row>
    <row r="13" spans="1:13" ht="32.65" customHeight="1">
      <c r="A13" s="12"/>
      <c r="B13" s="9" t="s">
        <v>85</v>
      </c>
      <c r="C13" s="18">
        <v>1800</v>
      </c>
      <c r="D13" s="19">
        <f>C13/C15</f>
        <v>0.47083442322783153</v>
      </c>
      <c r="E13" s="59"/>
      <c r="F13" s="9" t="s">
        <v>65</v>
      </c>
      <c r="G13" s="9" t="s">
        <v>16</v>
      </c>
      <c r="H13" s="9" t="s">
        <v>17</v>
      </c>
      <c r="I13" s="59"/>
      <c r="J13" s="9" t="s">
        <v>547</v>
      </c>
      <c r="K13" s="18">
        <v>2386</v>
      </c>
      <c r="L13" s="19">
        <f>K13/K14</f>
        <v>0.5826617826617827</v>
      </c>
      <c r="M13" s="60"/>
    </row>
    <row r="14" spans="1:13" ht="32.65" customHeight="1">
      <c r="A14" s="12"/>
      <c r="B14" s="9" t="s">
        <v>90</v>
      </c>
      <c r="C14" s="18">
        <v>610</v>
      </c>
      <c r="D14" s="19">
        <f>C14/C15</f>
        <v>0.15956055453832069</v>
      </c>
      <c r="E14" s="59"/>
      <c r="F14" s="9" t="s">
        <v>72</v>
      </c>
      <c r="G14" s="18">
        <v>1928</v>
      </c>
      <c r="H14" s="19">
        <f>G14/G17</f>
        <v>0.48588709677419356</v>
      </c>
      <c r="I14" s="59"/>
      <c r="J14" s="9" t="s">
        <v>50</v>
      </c>
      <c r="K14" s="18">
        <f>SUM(K9:K13)</f>
        <v>4095</v>
      </c>
      <c r="L14" s="19">
        <f>SUM(L9:L13)</f>
        <v>1</v>
      </c>
      <c r="M14" s="60"/>
    </row>
    <row r="15" spans="1:13" ht="32.65" customHeight="1">
      <c r="A15" s="12"/>
      <c r="B15" s="9" t="s">
        <v>50</v>
      </c>
      <c r="C15" s="18">
        <f>SUM(C12:C14)</f>
        <v>3823</v>
      </c>
      <c r="D15" s="19">
        <f>SUM(D12:D14)</f>
        <v>1</v>
      </c>
      <c r="E15" s="59"/>
      <c r="F15" s="9" t="s">
        <v>79</v>
      </c>
      <c r="G15" s="18">
        <v>1264</v>
      </c>
      <c r="H15" s="19">
        <f>G15/G17</f>
        <v>0.31854838709677419</v>
      </c>
      <c r="I15" s="60"/>
      <c r="J15" s="65"/>
      <c r="K15" s="65"/>
      <c r="L15" s="65"/>
      <c r="M15" s="61"/>
    </row>
    <row r="16" spans="1:13" ht="20.65" customHeight="1">
      <c r="A16" s="49"/>
      <c r="B16" s="62"/>
      <c r="C16" s="63"/>
      <c r="D16" s="63"/>
      <c r="E16" s="64"/>
      <c r="F16" s="9" t="s">
        <v>84</v>
      </c>
      <c r="G16" s="43">
        <v>776</v>
      </c>
      <c r="H16" s="19">
        <f>G16/G17</f>
        <v>0.19556451612903225</v>
      </c>
      <c r="I16" s="60"/>
      <c r="J16" s="61"/>
      <c r="K16" s="61"/>
      <c r="L16" s="61"/>
      <c r="M16" s="61"/>
    </row>
    <row r="17" spans="1:13" ht="20.65" customHeight="1">
      <c r="A17" s="12"/>
      <c r="B17" s="9" t="s">
        <v>108</v>
      </c>
      <c r="C17" s="9" t="s">
        <v>16</v>
      </c>
      <c r="D17" s="9" t="s">
        <v>17</v>
      </c>
      <c r="E17" s="59"/>
      <c r="F17" s="9" t="s">
        <v>50</v>
      </c>
      <c r="G17" s="18">
        <f>SUM(G14:G16)</f>
        <v>3968</v>
      </c>
      <c r="H17" s="19">
        <f>SUM(H14:H16)</f>
        <v>1</v>
      </c>
      <c r="I17" s="60"/>
      <c r="J17" s="61"/>
      <c r="K17" s="61"/>
      <c r="L17" s="61"/>
      <c r="M17" s="61"/>
    </row>
    <row r="18" spans="1:13" ht="20.65" customHeight="1">
      <c r="A18" s="12"/>
      <c r="B18" s="9" t="s">
        <v>111</v>
      </c>
      <c r="C18" s="18">
        <v>739</v>
      </c>
      <c r="D18" s="19">
        <f>C18/C22</f>
        <v>0.19727709556860651</v>
      </c>
      <c r="E18" s="60"/>
      <c r="F18" s="65"/>
      <c r="G18" s="65"/>
      <c r="H18" s="65"/>
      <c r="I18" s="61"/>
      <c r="J18" s="61"/>
      <c r="K18" s="61"/>
      <c r="L18" s="61"/>
      <c r="M18" s="61"/>
    </row>
    <row r="19" spans="1:13" ht="20.65" customHeight="1">
      <c r="A19" s="12"/>
      <c r="B19" s="9" t="s">
        <v>114</v>
      </c>
      <c r="C19" s="18">
        <v>1136</v>
      </c>
      <c r="D19" s="19">
        <f>C19/C22</f>
        <v>0.30325680726107851</v>
      </c>
      <c r="E19" s="60"/>
      <c r="F19" s="61"/>
      <c r="G19" s="61"/>
      <c r="H19" s="61"/>
      <c r="I19" s="61"/>
      <c r="J19" s="61"/>
      <c r="K19" s="61"/>
      <c r="L19" s="61"/>
      <c r="M19" s="61"/>
    </row>
    <row r="20" spans="1:13" ht="20.65" customHeight="1">
      <c r="A20" s="12"/>
      <c r="B20" s="9" t="s">
        <v>120</v>
      </c>
      <c r="C20" s="18">
        <v>1085</v>
      </c>
      <c r="D20" s="19">
        <f>C20/C22</f>
        <v>0.28964228510411105</v>
      </c>
      <c r="E20" s="60"/>
      <c r="F20" s="61"/>
      <c r="G20" s="61"/>
      <c r="H20" s="61"/>
      <c r="I20" s="61"/>
      <c r="J20" s="61"/>
      <c r="K20" s="61"/>
      <c r="L20" s="61"/>
      <c r="M20" s="61"/>
    </row>
    <row r="21" spans="1:13" ht="20.65" customHeight="1">
      <c r="A21" s="12"/>
      <c r="B21" s="9" t="s">
        <v>127</v>
      </c>
      <c r="C21" s="18">
        <v>786</v>
      </c>
      <c r="D21" s="19">
        <f>C21/C22</f>
        <v>0.20982381206620396</v>
      </c>
      <c r="E21" s="60"/>
      <c r="F21" s="61"/>
      <c r="G21" s="61"/>
      <c r="H21" s="61"/>
      <c r="I21" s="61"/>
      <c r="J21" s="61"/>
      <c r="K21" s="61"/>
      <c r="L21" s="61"/>
      <c r="M21" s="61"/>
    </row>
    <row r="22" spans="1:13" ht="20.65" customHeight="1">
      <c r="A22" s="12"/>
      <c r="B22" s="9" t="s">
        <v>50</v>
      </c>
      <c r="C22" s="18">
        <f>SUM(C18:C21)</f>
        <v>3746</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1865</v>
      </c>
      <c r="D25" s="19">
        <f>C25/C27</f>
        <v>0.51906484831617028</v>
      </c>
      <c r="E25" s="60"/>
      <c r="F25" s="61"/>
      <c r="G25" s="61"/>
      <c r="H25" s="61"/>
      <c r="I25" s="61"/>
      <c r="J25" s="61"/>
      <c r="K25" s="61"/>
      <c r="L25" s="61"/>
      <c r="M25" s="61"/>
    </row>
    <row r="26" spans="1:13" ht="20.65" customHeight="1">
      <c r="A26" s="12"/>
      <c r="B26" s="9" t="s">
        <v>148</v>
      </c>
      <c r="C26" s="18">
        <v>1728</v>
      </c>
      <c r="D26" s="19">
        <f>C26/C27</f>
        <v>0.48093515168382966</v>
      </c>
      <c r="E26" s="60"/>
      <c r="F26" s="61"/>
      <c r="G26" s="61"/>
      <c r="H26" s="61"/>
      <c r="I26" s="61"/>
      <c r="J26" s="61"/>
      <c r="K26" s="61"/>
      <c r="L26" s="61"/>
      <c r="M26" s="61"/>
    </row>
    <row r="27" spans="1:13" ht="20.65" customHeight="1">
      <c r="A27" s="12"/>
      <c r="B27" s="9" t="s">
        <v>50</v>
      </c>
      <c r="C27" s="18">
        <f>SUM(C25:C26)</f>
        <v>3593</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878</v>
      </c>
      <c r="D30" s="19">
        <f>C30/C33</f>
        <v>0.25999407758365412</v>
      </c>
      <c r="E30" s="60"/>
      <c r="F30" s="61"/>
      <c r="G30" s="61"/>
      <c r="H30" s="61"/>
      <c r="I30" s="61"/>
      <c r="J30" s="61"/>
      <c r="K30" s="61"/>
      <c r="L30" s="61"/>
      <c r="M30" s="61"/>
    </row>
    <row r="31" spans="1:13" ht="20.65" customHeight="1">
      <c r="A31" s="12"/>
      <c r="B31" s="9" t="s">
        <v>169</v>
      </c>
      <c r="C31" s="18">
        <v>1390</v>
      </c>
      <c r="D31" s="19">
        <f>C31/C33</f>
        <v>0.41160793603790347</v>
      </c>
      <c r="E31" s="60"/>
      <c r="F31" s="61"/>
      <c r="G31" s="61"/>
      <c r="H31" s="61"/>
      <c r="I31" s="61"/>
      <c r="J31" s="61"/>
      <c r="K31" s="61"/>
      <c r="L31" s="61"/>
      <c r="M31" s="61"/>
    </row>
    <row r="32" spans="1:13" ht="32.65" customHeight="1">
      <c r="A32" s="12"/>
      <c r="B32" s="9" t="s">
        <v>176</v>
      </c>
      <c r="C32" s="18">
        <v>1109</v>
      </c>
      <c r="D32" s="19">
        <f>C32/C33</f>
        <v>0.32839798637844242</v>
      </c>
      <c r="E32" s="60"/>
      <c r="F32" s="61"/>
      <c r="G32" s="61"/>
      <c r="H32" s="61"/>
      <c r="I32" s="61"/>
      <c r="J32" s="61"/>
      <c r="K32" s="61"/>
      <c r="L32" s="61"/>
      <c r="M32" s="61"/>
    </row>
    <row r="33" spans="1:13" ht="20.65" customHeight="1">
      <c r="A33" s="12"/>
      <c r="B33" s="9" t="s">
        <v>50</v>
      </c>
      <c r="C33" s="18">
        <f>SUM(C30:C32)</f>
        <v>3377</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1073</v>
      </c>
      <c r="D36" s="19">
        <f>C36/C38</f>
        <v>0.3297480024585126</v>
      </c>
      <c r="E36" s="60"/>
      <c r="F36" s="61"/>
      <c r="G36" s="61"/>
      <c r="H36" s="61"/>
      <c r="I36" s="61"/>
      <c r="J36" s="61"/>
      <c r="K36" s="61"/>
      <c r="L36" s="61"/>
      <c r="M36" s="61"/>
    </row>
    <row r="37" spans="1:13" ht="20.65" customHeight="1">
      <c r="A37" s="12"/>
      <c r="B37" s="9" t="s">
        <v>199</v>
      </c>
      <c r="C37" s="18">
        <v>2181</v>
      </c>
      <c r="D37" s="19">
        <f>C37/C38</f>
        <v>0.67025199754148745</v>
      </c>
      <c r="E37" s="60"/>
      <c r="F37" s="61"/>
      <c r="G37" s="61"/>
      <c r="H37" s="61"/>
      <c r="I37" s="61"/>
      <c r="J37" s="61"/>
      <c r="K37" s="61"/>
      <c r="L37" s="61"/>
      <c r="M37" s="61"/>
    </row>
    <row r="38" spans="1:13" ht="20.65" customHeight="1">
      <c r="A38" s="12"/>
      <c r="B38" s="9" t="s">
        <v>50</v>
      </c>
      <c r="C38" s="18">
        <f>SUM(C36:C37)</f>
        <v>3254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1354</v>
      </c>
      <c r="D41" s="19">
        <f>C41/C44</f>
        <v>0.43593045717965229</v>
      </c>
      <c r="E41" s="60"/>
      <c r="F41" s="61"/>
      <c r="G41" s="61"/>
      <c r="H41" s="61"/>
      <c r="I41" s="61"/>
      <c r="J41" s="61"/>
      <c r="K41" s="61"/>
      <c r="L41" s="61"/>
      <c r="M41" s="61"/>
    </row>
    <row r="42" spans="1:13" ht="20.65" customHeight="1">
      <c r="A42" s="12"/>
      <c r="B42" s="9" t="s">
        <v>220</v>
      </c>
      <c r="C42" s="18">
        <v>853</v>
      </c>
      <c r="D42" s="19">
        <f>C42/C44</f>
        <v>0.27462974887314873</v>
      </c>
      <c r="E42" s="60"/>
      <c r="F42" s="61"/>
      <c r="G42" s="61"/>
      <c r="H42" s="61"/>
      <c r="I42" s="61"/>
      <c r="J42" s="61"/>
      <c r="K42" s="61"/>
      <c r="L42" s="61"/>
      <c r="M42" s="61"/>
    </row>
    <row r="43" spans="1:13" ht="32.65" customHeight="1">
      <c r="A43" s="12"/>
      <c r="B43" s="9" t="s">
        <v>224</v>
      </c>
      <c r="C43" s="18">
        <v>899</v>
      </c>
      <c r="D43" s="19">
        <f>C43/C44</f>
        <v>0.28943979394719899</v>
      </c>
      <c r="E43" s="60"/>
      <c r="F43" s="61"/>
      <c r="G43" s="61"/>
      <c r="H43" s="61"/>
      <c r="I43" s="61"/>
      <c r="J43" s="61"/>
      <c r="K43" s="61"/>
      <c r="L43" s="61"/>
      <c r="M43" s="61"/>
    </row>
    <row r="44" spans="1:13" ht="20.65" customHeight="1">
      <c r="A44" s="12"/>
      <c r="B44" s="9" t="s">
        <v>50</v>
      </c>
      <c r="C44" s="18">
        <f>SUM(C41:C43)</f>
        <v>3106</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1672</v>
      </c>
      <c r="D47" s="19">
        <f>C47/C49</f>
        <v>0.54765804127088114</v>
      </c>
      <c r="E47" s="60"/>
      <c r="F47" s="61"/>
      <c r="G47" s="61"/>
      <c r="H47" s="61"/>
      <c r="I47" s="61"/>
      <c r="J47" s="61"/>
      <c r="K47" s="61"/>
      <c r="L47" s="61"/>
      <c r="M47" s="61"/>
    </row>
    <row r="48" spans="1:13" ht="32.65" customHeight="1">
      <c r="A48" s="12"/>
      <c r="B48" s="9" t="s">
        <v>241</v>
      </c>
      <c r="C48" s="18">
        <v>1381</v>
      </c>
      <c r="D48" s="19">
        <f>C48/C49</f>
        <v>0.45234195872911892</v>
      </c>
      <c r="E48" s="60"/>
      <c r="F48" s="61"/>
      <c r="G48" s="61"/>
      <c r="H48" s="61"/>
      <c r="I48" s="61"/>
      <c r="J48" s="61"/>
      <c r="K48" s="61"/>
      <c r="L48" s="61"/>
      <c r="M48" s="61"/>
    </row>
    <row r="49" spans="1:13" ht="20.65" customHeight="1">
      <c r="A49" s="12"/>
      <c r="B49" s="9" t="s">
        <v>50</v>
      </c>
      <c r="C49" s="18">
        <f>SUM(C47:C48)</f>
        <v>3053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1925</v>
      </c>
      <c r="D52" s="19">
        <f>C52/C54</f>
        <v>0.63657407407407407</v>
      </c>
      <c r="E52" s="60"/>
      <c r="F52" s="61"/>
      <c r="G52" s="61"/>
      <c r="H52" s="61"/>
      <c r="I52" s="61"/>
      <c r="J52" s="61"/>
      <c r="K52" s="61"/>
      <c r="L52" s="61"/>
      <c r="M52" s="61"/>
    </row>
    <row r="53" spans="1:13" ht="20.65" customHeight="1">
      <c r="A53" s="12"/>
      <c r="B53" s="9" t="s">
        <v>259</v>
      </c>
      <c r="C53" s="18">
        <v>1099</v>
      </c>
      <c r="D53" s="19">
        <f>C53/C54</f>
        <v>0.36342592592592593</v>
      </c>
      <c r="E53" s="60"/>
      <c r="F53" s="61"/>
      <c r="G53" s="61"/>
      <c r="H53" s="61"/>
      <c r="I53" s="61"/>
      <c r="J53" s="61"/>
      <c r="K53" s="61"/>
      <c r="L53" s="61"/>
      <c r="M53" s="61"/>
    </row>
    <row r="54" spans="1:13" ht="20.65" customHeight="1">
      <c r="A54" s="12"/>
      <c r="B54" s="9" t="s">
        <v>50</v>
      </c>
      <c r="C54" s="18">
        <f>SUM(C52:C53)</f>
        <v>3024</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792</v>
      </c>
      <c r="D57" s="19">
        <f>C57/C60</f>
        <v>0.25589660743134085</v>
      </c>
      <c r="E57" s="60"/>
      <c r="F57" s="61"/>
      <c r="G57" s="61"/>
      <c r="H57" s="61"/>
      <c r="I57" s="61"/>
      <c r="J57" s="61"/>
      <c r="K57" s="61"/>
      <c r="L57" s="61"/>
      <c r="M57" s="61"/>
    </row>
    <row r="58" spans="1:13" ht="20.65" customHeight="1">
      <c r="A58" s="12"/>
      <c r="B58" s="9" t="s">
        <v>274</v>
      </c>
      <c r="C58" s="18">
        <v>1663</v>
      </c>
      <c r="D58" s="19">
        <f>C58/C60</f>
        <v>0.53731825525040389</v>
      </c>
      <c r="E58" s="60"/>
      <c r="F58" s="61"/>
      <c r="G58" s="61"/>
      <c r="H58" s="61"/>
      <c r="I58" s="61"/>
      <c r="J58" s="61"/>
      <c r="K58" s="61"/>
      <c r="L58" s="61"/>
      <c r="M58" s="61"/>
    </row>
    <row r="59" spans="1:13" ht="20.65" customHeight="1">
      <c r="A59" s="12"/>
      <c r="B59" s="9" t="s">
        <v>278</v>
      </c>
      <c r="C59" s="18">
        <v>640</v>
      </c>
      <c r="D59" s="19">
        <f>C59/C60</f>
        <v>0.20678513731825526</v>
      </c>
      <c r="E59" s="60"/>
      <c r="F59" s="61"/>
      <c r="G59" s="61"/>
      <c r="H59" s="61"/>
      <c r="I59" s="61"/>
      <c r="J59" s="61"/>
      <c r="K59" s="61"/>
      <c r="L59" s="61"/>
      <c r="M59" s="61"/>
    </row>
    <row r="60" spans="1:13" ht="20.65" customHeight="1">
      <c r="A60" s="12"/>
      <c r="B60" s="9" t="s">
        <v>50</v>
      </c>
      <c r="C60" s="18">
        <f>SUM(C57:C59)</f>
        <v>3095</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1476</v>
      </c>
      <c r="D63" s="19">
        <f>C63/C65</f>
        <v>0.47674418604651164</v>
      </c>
      <c r="E63" s="60"/>
      <c r="F63" s="61"/>
      <c r="G63" s="61"/>
      <c r="H63" s="61"/>
      <c r="I63" s="61"/>
      <c r="J63" s="61"/>
      <c r="K63" s="61"/>
      <c r="L63" s="61"/>
      <c r="M63" s="61"/>
    </row>
    <row r="64" spans="1:13" ht="20.65" customHeight="1">
      <c r="A64" s="12"/>
      <c r="B64" s="9" t="s">
        <v>295</v>
      </c>
      <c r="C64" s="18">
        <v>1620</v>
      </c>
      <c r="D64" s="19">
        <f>C64/C65</f>
        <v>0.52325581395348841</v>
      </c>
      <c r="E64" s="60"/>
      <c r="F64" s="61"/>
      <c r="G64" s="61"/>
      <c r="H64" s="61"/>
      <c r="I64" s="61"/>
      <c r="J64" s="61"/>
      <c r="K64" s="61"/>
      <c r="L64" s="61"/>
      <c r="M64" s="61"/>
    </row>
    <row r="65" spans="1:13" ht="20.65" customHeight="1">
      <c r="A65" s="12"/>
      <c r="B65" s="9" t="s">
        <v>50</v>
      </c>
      <c r="C65" s="18">
        <f>SUM(C63:C64)</f>
        <v>3096</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889</v>
      </c>
      <c r="D68" s="19">
        <f>C68/C70</f>
        <v>0.25538638322321172</v>
      </c>
      <c r="E68" s="60"/>
      <c r="F68" s="61"/>
      <c r="G68" s="61"/>
      <c r="H68" s="61"/>
      <c r="I68" s="61"/>
      <c r="J68" s="61"/>
      <c r="K68" s="61"/>
      <c r="L68" s="61"/>
      <c r="M68" s="61"/>
    </row>
    <row r="69" spans="1:13" ht="20.65" customHeight="1">
      <c r="A69" s="12"/>
      <c r="B69" s="9" t="s">
        <v>309</v>
      </c>
      <c r="C69" s="18">
        <v>2592</v>
      </c>
      <c r="D69" s="19">
        <f>C69/C70</f>
        <v>0.74461361677678828</v>
      </c>
      <c r="E69" s="60"/>
      <c r="F69" s="61"/>
      <c r="G69" s="61"/>
      <c r="H69" s="61"/>
      <c r="I69" s="61"/>
      <c r="J69" s="61"/>
      <c r="K69" s="61"/>
      <c r="L69" s="61"/>
      <c r="M69" s="61"/>
    </row>
    <row r="70" spans="1:13" ht="20.65" customHeight="1">
      <c r="A70" s="12"/>
      <c r="B70" s="9" t="s">
        <v>50</v>
      </c>
      <c r="C70" s="18">
        <f>SUM(C68:C69)</f>
        <v>3481</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505</v>
      </c>
      <c r="D73" s="19">
        <f>C73/C76</f>
        <v>0.15358880778588807</v>
      </c>
      <c r="E73" s="60"/>
      <c r="F73" s="61"/>
      <c r="G73" s="61"/>
      <c r="H73" s="61"/>
      <c r="I73" s="61"/>
      <c r="J73" s="61"/>
      <c r="K73" s="61"/>
      <c r="L73" s="61"/>
      <c r="M73" s="61"/>
    </row>
    <row r="74" spans="1:13" ht="20.65" customHeight="1">
      <c r="A74" s="12"/>
      <c r="B74" s="9" t="s">
        <v>321</v>
      </c>
      <c r="C74" s="18">
        <v>613</v>
      </c>
      <c r="D74" s="19">
        <f>C74/C76</f>
        <v>0.18643552311435524</v>
      </c>
      <c r="E74" s="60"/>
      <c r="F74" s="61"/>
      <c r="G74" s="61"/>
      <c r="H74" s="61"/>
      <c r="I74" s="61"/>
      <c r="J74" s="61"/>
      <c r="K74" s="61"/>
      <c r="L74" s="61"/>
      <c r="M74" s="61"/>
    </row>
    <row r="75" spans="1:13" ht="20.65" customHeight="1">
      <c r="A75" s="12"/>
      <c r="B75" s="9" t="s">
        <v>323</v>
      </c>
      <c r="C75" s="18">
        <v>2170</v>
      </c>
      <c r="D75" s="19">
        <f>C75/C76</f>
        <v>0.65997566909975669</v>
      </c>
      <c r="E75" s="60"/>
      <c r="F75" s="61"/>
      <c r="G75" s="61"/>
      <c r="H75" s="61"/>
      <c r="I75" s="61"/>
      <c r="J75" s="61"/>
      <c r="K75" s="61"/>
      <c r="L75" s="61"/>
      <c r="M75" s="61"/>
    </row>
    <row r="76" spans="1:13" ht="20.65" customHeight="1">
      <c r="A76" s="12"/>
      <c r="B76" s="9" t="s">
        <v>50</v>
      </c>
      <c r="C76" s="18">
        <f>SUM(C73:C75)</f>
        <v>3288</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1014</v>
      </c>
      <c r="D79" s="19">
        <f>C79/C82</f>
        <v>0.29511059371362047</v>
      </c>
      <c r="E79" s="60"/>
      <c r="F79" s="61"/>
      <c r="G79" s="61"/>
      <c r="H79" s="61"/>
      <c r="I79" s="61"/>
      <c r="J79" s="61"/>
      <c r="K79" s="61"/>
      <c r="L79" s="61"/>
      <c r="M79" s="61"/>
    </row>
    <row r="80" spans="1:13" ht="20.65" customHeight="1">
      <c r="A80" s="12"/>
      <c r="B80" s="9" t="s">
        <v>332</v>
      </c>
      <c r="C80" s="18">
        <v>377</v>
      </c>
      <c r="D80" s="19">
        <f>C80/C82</f>
        <v>0.10972060535506403</v>
      </c>
      <c r="E80" s="60"/>
      <c r="F80" s="61"/>
      <c r="G80" s="61"/>
      <c r="H80" s="61"/>
      <c r="I80" s="61"/>
      <c r="J80" s="61"/>
      <c r="K80" s="61"/>
      <c r="L80" s="61"/>
      <c r="M80" s="61"/>
    </row>
    <row r="81" spans="1:13" ht="20.65" customHeight="1">
      <c r="A81" s="12"/>
      <c r="B81" s="9" t="s">
        <v>333</v>
      </c>
      <c r="C81" s="18">
        <v>2045</v>
      </c>
      <c r="D81" s="19">
        <f>C81/C82</f>
        <v>0.59516880093131552</v>
      </c>
      <c r="E81" s="60"/>
      <c r="F81" s="61"/>
      <c r="G81" s="61"/>
      <c r="H81" s="61"/>
      <c r="I81" s="61"/>
      <c r="J81" s="61"/>
      <c r="K81" s="61"/>
      <c r="L81" s="61"/>
      <c r="M81" s="61"/>
    </row>
    <row r="82" spans="1:13" ht="20.65" customHeight="1">
      <c r="A82" s="12"/>
      <c r="B82" s="9" t="s">
        <v>50</v>
      </c>
      <c r="C82" s="18">
        <f>SUM(C79:C81)</f>
        <v>3436</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316</v>
      </c>
      <c r="D85" s="19">
        <f>C85/C89</f>
        <v>9.3768545994065283E-2</v>
      </c>
      <c r="E85" s="60"/>
      <c r="F85" s="61"/>
      <c r="G85" s="61"/>
      <c r="H85" s="61"/>
      <c r="I85" s="61"/>
      <c r="J85" s="61"/>
      <c r="K85" s="61"/>
      <c r="L85" s="61"/>
      <c r="M85" s="61"/>
    </row>
    <row r="86" spans="1:13" ht="20.65" customHeight="1">
      <c r="A86" s="12"/>
      <c r="B86" s="9" t="s">
        <v>342</v>
      </c>
      <c r="C86" s="18">
        <v>1002</v>
      </c>
      <c r="D86" s="19">
        <f>C86/C89</f>
        <v>0.29732937685459943</v>
      </c>
      <c r="E86" s="60"/>
      <c r="F86" s="61"/>
      <c r="G86" s="61"/>
      <c r="H86" s="61"/>
      <c r="I86" s="61"/>
      <c r="J86" s="61"/>
      <c r="K86" s="61"/>
      <c r="L86" s="61"/>
      <c r="M86" s="61"/>
    </row>
    <row r="87" spans="1:13" ht="20.65" customHeight="1">
      <c r="A87" s="12"/>
      <c r="B87" s="9" t="s">
        <v>344</v>
      </c>
      <c r="C87" s="18">
        <v>542</v>
      </c>
      <c r="D87" s="19">
        <f>C87/C89</f>
        <v>0.16083086053412463</v>
      </c>
      <c r="E87" s="60"/>
      <c r="F87" s="61"/>
      <c r="G87" s="61"/>
      <c r="H87" s="61"/>
      <c r="I87" s="61"/>
      <c r="J87" s="61"/>
      <c r="K87" s="61"/>
      <c r="L87" s="61"/>
      <c r="M87" s="61"/>
    </row>
    <row r="88" spans="1:13" ht="20.65" customHeight="1">
      <c r="A88" s="12"/>
      <c r="B88" s="9" t="s">
        <v>346</v>
      </c>
      <c r="C88" s="18">
        <v>1510</v>
      </c>
      <c r="D88" s="19">
        <f>C88/C89</f>
        <v>0.44807121661721067</v>
      </c>
      <c r="E88" s="60"/>
      <c r="F88" s="61"/>
      <c r="G88" s="61"/>
      <c r="H88" s="61"/>
      <c r="I88" s="61"/>
      <c r="J88" s="61"/>
      <c r="K88" s="61"/>
      <c r="L88" s="61"/>
      <c r="M88" s="61"/>
    </row>
    <row r="89" spans="1:13" ht="20.65" customHeight="1">
      <c r="A89" s="12"/>
      <c r="B89" s="9" t="s">
        <v>50</v>
      </c>
      <c r="C89" s="18">
        <f>SUM(C85:C88)</f>
        <v>3370</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1720</v>
      </c>
      <c r="D92" s="19">
        <f>C92/C94</f>
        <v>0.5351586807716241</v>
      </c>
      <c r="E92" s="60"/>
      <c r="F92" s="61"/>
      <c r="G92" s="61"/>
      <c r="H92" s="61"/>
      <c r="I92" s="61"/>
      <c r="J92" s="61"/>
      <c r="K92" s="61"/>
      <c r="L92" s="61"/>
      <c r="M92" s="61"/>
    </row>
    <row r="93" spans="1:13" ht="20.65" customHeight="1">
      <c r="A93" s="12"/>
      <c r="B93" s="9" t="s">
        <v>355</v>
      </c>
      <c r="C93" s="18">
        <v>1494</v>
      </c>
      <c r="D93" s="19">
        <f>C93/C94</f>
        <v>0.46484131922837585</v>
      </c>
      <c r="E93" s="60"/>
      <c r="F93" s="61"/>
      <c r="G93" s="61"/>
      <c r="H93" s="61"/>
      <c r="I93" s="61"/>
      <c r="J93" s="61"/>
      <c r="K93" s="61"/>
      <c r="L93" s="61"/>
      <c r="M93" s="61"/>
    </row>
    <row r="94" spans="1:13" ht="20.65" customHeight="1">
      <c r="A94" s="12"/>
      <c r="B94" s="9" t="s">
        <v>50</v>
      </c>
      <c r="C94" s="18">
        <f>SUM(C92:C93)</f>
        <v>3214</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2345</v>
      </c>
      <c r="D97" s="19">
        <f>C97/C99</f>
        <v>0.74091627172195895</v>
      </c>
      <c r="E97" s="60"/>
      <c r="F97" s="61"/>
      <c r="G97" s="61"/>
      <c r="H97" s="61"/>
      <c r="I97" s="61"/>
      <c r="J97" s="61"/>
      <c r="K97" s="61"/>
      <c r="L97" s="61"/>
      <c r="M97" s="61"/>
    </row>
    <row r="98" spans="1:13" ht="20.65" customHeight="1">
      <c r="A98" s="12"/>
      <c r="B98" s="9" t="s">
        <v>364</v>
      </c>
      <c r="C98" s="18">
        <v>820</v>
      </c>
      <c r="D98" s="19">
        <f>C98/C99</f>
        <v>0.25908372827804105</v>
      </c>
      <c r="E98" s="60"/>
      <c r="F98" s="61"/>
      <c r="G98" s="61"/>
      <c r="H98" s="61"/>
      <c r="I98" s="61"/>
      <c r="J98" s="61"/>
      <c r="K98" s="61"/>
      <c r="L98" s="61"/>
      <c r="M98" s="61"/>
    </row>
    <row r="99" spans="1:13" ht="20.65" customHeight="1">
      <c r="A99" s="12"/>
      <c r="B99" s="9" t="s">
        <v>50</v>
      </c>
      <c r="C99" s="18">
        <f>SUM(C97:C98)</f>
        <v>3165</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297</v>
      </c>
      <c r="G3" s="9" t="s">
        <v>16</v>
      </c>
      <c r="H3" s="9" t="s">
        <v>17</v>
      </c>
      <c r="I3" s="56"/>
      <c r="J3" s="9" t="s">
        <v>542</v>
      </c>
      <c r="K3" s="9" t="s">
        <v>16</v>
      </c>
      <c r="L3" s="9" t="s">
        <v>17</v>
      </c>
      <c r="M3" s="57"/>
    </row>
    <row r="4" spans="1:13" ht="20.65" customHeight="1">
      <c r="A4" s="12"/>
      <c r="B4" s="9" t="s">
        <v>27</v>
      </c>
      <c r="C4" s="18">
        <v>2363</v>
      </c>
      <c r="D4" s="19">
        <f>C4/C9</f>
        <v>0.1686652391149179</v>
      </c>
      <c r="E4" s="59"/>
      <c r="F4" s="9" t="s">
        <v>298</v>
      </c>
      <c r="G4" s="18">
        <v>1233</v>
      </c>
      <c r="H4" s="19">
        <f>G4/G8</f>
        <v>0.37729498164014685</v>
      </c>
      <c r="I4" s="59"/>
      <c r="J4" s="9" t="s">
        <v>1044</v>
      </c>
      <c r="K4" s="18">
        <v>3477</v>
      </c>
      <c r="L4" s="19">
        <f>K4/K6</f>
        <v>0.2584361528170061</v>
      </c>
      <c r="M4" s="60"/>
    </row>
    <row r="5" spans="1:13" ht="20.65" customHeight="1">
      <c r="A5" s="12"/>
      <c r="B5" s="9" t="s">
        <v>37</v>
      </c>
      <c r="C5" s="18">
        <v>3111</v>
      </c>
      <c r="D5" s="19">
        <f>C5/C9</f>
        <v>0.2220556745182013</v>
      </c>
      <c r="E5" s="59"/>
      <c r="F5" s="9" t="s">
        <v>302</v>
      </c>
      <c r="G5" s="18">
        <v>490</v>
      </c>
      <c r="H5" s="19">
        <f>G5/G8</f>
        <v>0.1499388004895961</v>
      </c>
      <c r="I5" s="59"/>
      <c r="J5" s="9" t="s">
        <v>1045</v>
      </c>
      <c r="K5" s="18">
        <v>9977</v>
      </c>
      <c r="L5" s="19">
        <f>K5/K6</f>
        <v>0.74156384718299395</v>
      </c>
      <c r="M5" s="60"/>
    </row>
    <row r="6" spans="1:13" ht="20.65" customHeight="1">
      <c r="A6" s="12"/>
      <c r="B6" s="9" t="s">
        <v>47</v>
      </c>
      <c r="C6" s="18">
        <v>398</v>
      </c>
      <c r="D6" s="19">
        <f>C6/C9</f>
        <v>2.8408279800142756E-2</v>
      </c>
      <c r="E6" s="59"/>
      <c r="F6" s="9" t="s">
        <v>306</v>
      </c>
      <c r="G6" s="18">
        <v>1369</v>
      </c>
      <c r="H6" s="19">
        <f>G6/G8</f>
        <v>0.41891064871481026</v>
      </c>
      <c r="I6" s="59"/>
      <c r="J6" s="9" t="s">
        <v>50</v>
      </c>
      <c r="K6" s="18">
        <f>SUM(K4:K5)</f>
        <v>13454</v>
      </c>
      <c r="L6" s="19">
        <f>SUM(L4:L5)</f>
        <v>1</v>
      </c>
      <c r="M6" s="60"/>
    </row>
    <row r="7" spans="1:13" ht="20.65" customHeight="1">
      <c r="A7" s="12"/>
      <c r="B7" s="9" t="s">
        <v>52</v>
      </c>
      <c r="C7" s="18">
        <v>8060</v>
      </c>
      <c r="D7" s="19">
        <f>C7/C9</f>
        <v>0.57530335474660954</v>
      </c>
      <c r="E7" s="59"/>
      <c r="F7" s="9" t="s">
        <v>310</v>
      </c>
      <c r="G7" s="18">
        <v>176</v>
      </c>
      <c r="H7" s="19">
        <f>G7/G8</f>
        <v>5.3855569155446759E-2</v>
      </c>
      <c r="I7" s="60"/>
      <c r="J7" s="63"/>
      <c r="K7" s="63"/>
      <c r="L7" s="63"/>
      <c r="M7" s="61"/>
    </row>
    <row r="8" spans="1:13" ht="20.65" customHeight="1">
      <c r="A8" s="12"/>
      <c r="B8" s="9" t="s">
        <v>55</v>
      </c>
      <c r="C8" s="18">
        <v>78</v>
      </c>
      <c r="D8" s="19">
        <f>C8/C9</f>
        <v>5.5674518201284801E-3</v>
      </c>
      <c r="E8" s="59"/>
      <c r="F8" s="9" t="s">
        <v>50</v>
      </c>
      <c r="G8" s="18">
        <f>SUM(G4:G7)</f>
        <v>3268</v>
      </c>
      <c r="H8" s="19">
        <f>SUM(H4:H7)</f>
        <v>1</v>
      </c>
      <c r="I8" s="59"/>
      <c r="J8" s="9" t="s">
        <v>619</v>
      </c>
      <c r="K8" s="9" t="s">
        <v>16</v>
      </c>
      <c r="L8" s="9" t="s">
        <v>17</v>
      </c>
      <c r="M8" s="60"/>
    </row>
    <row r="9" spans="1:13" ht="20.65" customHeight="1">
      <c r="A9" s="12"/>
      <c r="B9" s="9" t="s">
        <v>50</v>
      </c>
      <c r="C9" s="18">
        <f>SUM(C4:C8)</f>
        <v>14010</v>
      </c>
      <c r="D9" s="19">
        <f>SUM(D4:D8)</f>
        <v>1</v>
      </c>
      <c r="E9" s="60"/>
      <c r="F9" s="65"/>
      <c r="G9" s="65"/>
      <c r="H9" s="65"/>
      <c r="I9" s="64"/>
      <c r="J9" s="9" t="s">
        <v>1046</v>
      </c>
      <c r="K9" s="18">
        <v>3636</v>
      </c>
      <c r="L9" s="19">
        <f>K9/K11</f>
        <v>0.32801082543978349</v>
      </c>
      <c r="M9" s="60"/>
    </row>
    <row r="10" spans="1:13" ht="20.65" customHeight="1">
      <c r="A10" s="49"/>
      <c r="B10" s="62"/>
      <c r="C10" s="63"/>
      <c r="D10" s="63"/>
      <c r="E10" s="61"/>
      <c r="F10" s="61"/>
      <c r="G10" s="61"/>
      <c r="H10" s="61"/>
      <c r="I10" s="64"/>
      <c r="J10" s="9" t="s">
        <v>1047</v>
      </c>
      <c r="K10" s="18">
        <v>7449</v>
      </c>
      <c r="L10" s="19">
        <f>K10/K11</f>
        <v>0.67198917456021656</v>
      </c>
      <c r="M10" s="60"/>
    </row>
    <row r="11" spans="1:13" ht="20.65" customHeight="1">
      <c r="A11" s="12"/>
      <c r="B11" s="9" t="s">
        <v>75</v>
      </c>
      <c r="C11" s="9" t="s">
        <v>16</v>
      </c>
      <c r="D11" s="9" t="s">
        <v>17</v>
      </c>
      <c r="E11" s="60"/>
      <c r="F11" s="61"/>
      <c r="G11" s="61"/>
      <c r="H11" s="61"/>
      <c r="I11" s="64"/>
      <c r="J11" s="9" t="s">
        <v>50</v>
      </c>
      <c r="K11" s="18">
        <f>SUM(K9:K10)</f>
        <v>11085</v>
      </c>
      <c r="L11" s="19">
        <f>SUM(L9:L10)</f>
        <v>1</v>
      </c>
      <c r="M11" s="60"/>
    </row>
    <row r="12" spans="1:13" ht="20.65" customHeight="1">
      <c r="A12" s="12"/>
      <c r="B12" s="9" t="s">
        <v>81</v>
      </c>
      <c r="C12" s="18">
        <v>5952</v>
      </c>
      <c r="D12" s="19">
        <f>C12/C15</f>
        <v>0.45169613720877289</v>
      </c>
      <c r="E12" s="60"/>
      <c r="F12" s="61"/>
      <c r="G12" s="61"/>
      <c r="H12" s="61"/>
      <c r="I12" s="61"/>
      <c r="J12" s="63"/>
      <c r="K12" s="63"/>
      <c r="L12" s="63"/>
      <c r="M12" s="61"/>
    </row>
    <row r="13" spans="1:13" ht="32.65" customHeight="1">
      <c r="A13" s="12"/>
      <c r="B13" s="9" t="s">
        <v>85</v>
      </c>
      <c r="C13" s="18">
        <v>5188</v>
      </c>
      <c r="D13" s="19">
        <f>C13/C15</f>
        <v>0.39371632389770056</v>
      </c>
      <c r="E13" s="60"/>
      <c r="F13" s="61"/>
      <c r="G13" s="61"/>
      <c r="H13" s="61"/>
      <c r="I13" s="64"/>
      <c r="J13" s="9" t="s">
        <v>1048</v>
      </c>
      <c r="K13" s="9" t="s">
        <v>16</v>
      </c>
      <c r="L13" s="9" t="s">
        <v>17</v>
      </c>
      <c r="M13" s="60"/>
    </row>
    <row r="14" spans="1:13" ht="20.65" customHeight="1">
      <c r="A14" s="12"/>
      <c r="B14" s="9" t="s">
        <v>90</v>
      </c>
      <c r="C14" s="18">
        <v>2037</v>
      </c>
      <c r="D14" s="19">
        <f>C14/C15</f>
        <v>0.15458753889352661</v>
      </c>
      <c r="E14" s="60"/>
      <c r="F14" s="61"/>
      <c r="G14" s="61"/>
      <c r="H14" s="61"/>
      <c r="I14" s="64"/>
      <c r="J14" s="9" t="s">
        <v>1049</v>
      </c>
      <c r="K14" s="18">
        <v>4724</v>
      </c>
      <c r="L14" s="19">
        <f>K14/K16</f>
        <v>0.46395600078570026</v>
      </c>
      <c r="M14" s="60"/>
    </row>
    <row r="15" spans="1:13" ht="32.65" customHeight="1">
      <c r="A15" s="12"/>
      <c r="B15" s="9" t="s">
        <v>50</v>
      </c>
      <c r="C15" s="18">
        <f>SUM(C12:C14)</f>
        <v>13177</v>
      </c>
      <c r="D15" s="19">
        <f>SUM(D12:D14)</f>
        <v>1</v>
      </c>
      <c r="E15" s="60"/>
      <c r="F15" s="61"/>
      <c r="G15" s="61"/>
      <c r="H15" s="61"/>
      <c r="I15" s="64"/>
      <c r="J15" s="9" t="s">
        <v>1050</v>
      </c>
      <c r="K15" s="18">
        <v>5458</v>
      </c>
      <c r="L15" s="19">
        <f>K15/K16</f>
        <v>0.53604399921429979</v>
      </c>
      <c r="M15" s="60"/>
    </row>
    <row r="16" spans="1:13" ht="20.65" customHeight="1">
      <c r="A16" s="49"/>
      <c r="B16" s="62"/>
      <c r="C16" s="63"/>
      <c r="D16" s="63"/>
      <c r="E16" s="61"/>
      <c r="F16" s="61"/>
      <c r="G16" s="61"/>
      <c r="H16" s="61"/>
      <c r="I16" s="64"/>
      <c r="J16" s="9" t="s">
        <v>50</v>
      </c>
      <c r="K16" s="18">
        <f>SUM(K14:K15)</f>
        <v>10182</v>
      </c>
      <c r="L16" s="19">
        <f>SUM(L14:L15)</f>
        <v>1</v>
      </c>
      <c r="M16" s="60"/>
    </row>
    <row r="17" spans="1:13" ht="20.65" customHeight="1">
      <c r="A17" s="12"/>
      <c r="B17" s="9" t="s">
        <v>108</v>
      </c>
      <c r="C17" s="9" t="s">
        <v>16</v>
      </c>
      <c r="D17" s="9" t="s">
        <v>17</v>
      </c>
      <c r="E17" s="60"/>
      <c r="F17" s="61"/>
      <c r="G17" s="61"/>
      <c r="H17" s="61"/>
      <c r="I17" s="61"/>
      <c r="J17" s="65"/>
      <c r="K17" s="65"/>
      <c r="L17" s="65"/>
      <c r="M17" s="61"/>
    </row>
    <row r="18" spans="1:13" ht="20.65" customHeight="1">
      <c r="A18" s="12"/>
      <c r="B18" s="9" t="s">
        <v>111</v>
      </c>
      <c r="C18" s="18">
        <v>2688</v>
      </c>
      <c r="D18" s="19">
        <f>C18/C22</f>
        <v>0.20497178587768797</v>
      </c>
      <c r="E18" s="60"/>
      <c r="F18" s="61"/>
      <c r="G18" s="61"/>
      <c r="H18" s="61"/>
      <c r="I18" s="61"/>
      <c r="J18" s="61"/>
      <c r="K18" s="61"/>
      <c r="L18" s="61"/>
      <c r="M18" s="61"/>
    </row>
    <row r="19" spans="1:13" ht="20.65" customHeight="1">
      <c r="A19" s="12"/>
      <c r="B19" s="9" t="s">
        <v>114</v>
      </c>
      <c r="C19" s="18">
        <v>3155</v>
      </c>
      <c r="D19" s="19">
        <f>C19/C22</f>
        <v>0.24058258349855116</v>
      </c>
      <c r="E19" s="60"/>
      <c r="F19" s="61"/>
      <c r="G19" s="61"/>
      <c r="H19" s="61"/>
      <c r="I19" s="61"/>
      <c r="J19" s="61"/>
      <c r="K19" s="61"/>
      <c r="L19" s="61"/>
      <c r="M19" s="61"/>
    </row>
    <row r="20" spans="1:13" ht="20.65" customHeight="1">
      <c r="A20" s="12"/>
      <c r="B20" s="9" t="s">
        <v>120</v>
      </c>
      <c r="C20" s="18">
        <v>3860</v>
      </c>
      <c r="D20" s="19">
        <f>C20/C22</f>
        <v>0.294341924660668</v>
      </c>
      <c r="E20" s="60"/>
      <c r="F20" s="61"/>
      <c r="G20" s="61"/>
      <c r="H20" s="61"/>
      <c r="I20" s="61"/>
      <c r="J20" s="61"/>
      <c r="K20" s="61"/>
      <c r="L20" s="61"/>
      <c r="M20" s="61"/>
    </row>
    <row r="21" spans="1:13" ht="20.65" customHeight="1">
      <c r="A21" s="12"/>
      <c r="B21" s="9" t="s">
        <v>127</v>
      </c>
      <c r="C21" s="18">
        <v>3411</v>
      </c>
      <c r="D21" s="19">
        <f>C21/C22</f>
        <v>0.2601037059630929</v>
      </c>
      <c r="E21" s="60"/>
      <c r="F21" s="61"/>
      <c r="G21" s="61"/>
      <c r="H21" s="61"/>
      <c r="I21" s="61"/>
      <c r="J21" s="61"/>
      <c r="K21" s="61"/>
      <c r="L21" s="61"/>
      <c r="M21" s="61"/>
    </row>
    <row r="22" spans="1:13" ht="20.65" customHeight="1">
      <c r="A22" s="12"/>
      <c r="B22" s="9" t="s">
        <v>50</v>
      </c>
      <c r="C22" s="18">
        <f>SUM(C18:C21)</f>
        <v>13114</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6667</v>
      </c>
      <c r="D25" s="19">
        <f>C25/C27</f>
        <v>0.53692518321655791</v>
      </c>
      <c r="E25" s="60"/>
      <c r="F25" s="61"/>
      <c r="G25" s="61"/>
      <c r="H25" s="61"/>
      <c r="I25" s="61"/>
      <c r="J25" s="61"/>
      <c r="K25" s="61"/>
      <c r="L25" s="61"/>
      <c r="M25" s="61"/>
    </row>
    <row r="26" spans="1:13" ht="20.65" customHeight="1">
      <c r="A26" s="12"/>
      <c r="B26" s="9" t="s">
        <v>148</v>
      </c>
      <c r="C26" s="18">
        <v>5750</v>
      </c>
      <c r="D26" s="19">
        <f>C26/C27</f>
        <v>0.46307481678344203</v>
      </c>
      <c r="E26" s="60"/>
      <c r="F26" s="61"/>
      <c r="G26" s="61"/>
      <c r="H26" s="61"/>
      <c r="I26" s="61"/>
      <c r="J26" s="61"/>
      <c r="K26" s="61"/>
      <c r="L26" s="61"/>
      <c r="M26" s="61"/>
    </row>
    <row r="27" spans="1:13" ht="20.65" customHeight="1">
      <c r="A27" s="12"/>
      <c r="B27" s="9" t="s">
        <v>50</v>
      </c>
      <c r="C27" s="18">
        <f>SUM(C25:C26)</f>
        <v>12417</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2742</v>
      </c>
      <c r="D30" s="19">
        <f>C30/C33</f>
        <v>0.23981108973237711</v>
      </c>
      <c r="E30" s="60"/>
      <c r="F30" s="61"/>
      <c r="G30" s="61"/>
      <c r="H30" s="61"/>
      <c r="I30" s="61"/>
      <c r="J30" s="61"/>
      <c r="K30" s="61"/>
      <c r="L30" s="61"/>
      <c r="M30" s="61"/>
    </row>
    <row r="31" spans="1:13" ht="20.65" customHeight="1">
      <c r="A31" s="12"/>
      <c r="B31" s="9" t="s">
        <v>169</v>
      </c>
      <c r="C31" s="18">
        <v>4625</v>
      </c>
      <c r="D31" s="19">
        <f>C31/C33</f>
        <v>0.40449536470176667</v>
      </c>
      <c r="E31" s="60"/>
      <c r="F31" s="61"/>
      <c r="G31" s="61"/>
      <c r="H31" s="61"/>
      <c r="I31" s="61"/>
      <c r="J31" s="61"/>
      <c r="K31" s="61"/>
      <c r="L31" s="61"/>
      <c r="M31" s="61"/>
    </row>
    <row r="32" spans="1:13" ht="32.65" customHeight="1">
      <c r="A32" s="12"/>
      <c r="B32" s="9" t="s">
        <v>176</v>
      </c>
      <c r="C32" s="18">
        <v>4067</v>
      </c>
      <c r="D32" s="19">
        <f>C32/C33</f>
        <v>0.3556935455658562</v>
      </c>
      <c r="E32" s="60"/>
      <c r="F32" s="61"/>
      <c r="G32" s="61"/>
      <c r="H32" s="61"/>
      <c r="I32" s="61"/>
      <c r="J32" s="61"/>
      <c r="K32" s="61"/>
      <c r="L32" s="61"/>
      <c r="M32" s="61"/>
    </row>
    <row r="33" spans="1:13" ht="20.65" customHeight="1">
      <c r="A33" s="12"/>
      <c r="B33" s="9" t="s">
        <v>50</v>
      </c>
      <c r="C33" s="18">
        <f>SUM(C30:C32)</f>
        <v>11434</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4304</v>
      </c>
      <c r="D36" s="19">
        <f>C36/C38</f>
        <v>0.38332739579622371</v>
      </c>
      <c r="E36" s="60"/>
      <c r="F36" s="61"/>
      <c r="G36" s="61"/>
      <c r="H36" s="61"/>
      <c r="I36" s="61"/>
      <c r="J36" s="61"/>
      <c r="K36" s="61"/>
      <c r="L36" s="61"/>
      <c r="M36" s="61"/>
    </row>
    <row r="37" spans="1:13" ht="20.65" customHeight="1">
      <c r="A37" s="12"/>
      <c r="B37" s="9" t="s">
        <v>199</v>
      </c>
      <c r="C37" s="18">
        <v>6924</v>
      </c>
      <c r="D37" s="19">
        <f>C37/C38</f>
        <v>0.61667260420377623</v>
      </c>
      <c r="E37" s="60"/>
      <c r="F37" s="61"/>
      <c r="G37" s="61"/>
      <c r="H37" s="61"/>
      <c r="I37" s="61"/>
      <c r="J37" s="61"/>
      <c r="K37" s="61"/>
      <c r="L37" s="61"/>
      <c r="M37" s="61"/>
    </row>
    <row r="38" spans="1:13" ht="20.65" customHeight="1">
      <c r="A38" s="12"/>
      <c r="B38" s="9" t="s">
        <v>50</v>
      </c>
      <c r="C38" s="18">
        <f>SUM(C36:C37)</f>
        <v>11228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4062</v>
      </c>
      <c r="D41" s="19">
        <f>C41/C44</f>
        <v>0.39016424935164729</v>
      </c>
      <c r="E41" s="60"/>
      <c r="F41" s="61"/>
      <c r="G41" s="61"/>
      <c r="H41" s="61"/>
      <c r="I41" s="61"/>
      <c r="J41" s="61"/>
      <c r="K41" s="61"/>
      <c r="L41" s="61"/>
      <c r="M41" s="61"/>
    </row>
    <row r="42" spans="1:13" ht="20.65" customHeight="1">
      <c r="A42" s="12"/>
      <c r="B42" s="9" t="s">
        <v>220</v>
      </c>
      <c r="C42" s="18">
        <v>3181</v>
      </c>
      <c r="D42" s="19">
        <f>C42/C44</f>
        <v>0.30554221496494094</v>
      </c>
      <c r="E42" s="60"/>
      <c r="F42" s="61"/>
      <c r="G42" s="61"/>
      <c r="H42" s="61"/>
      <c r="I42" s="61"/>
      <c r="J42" s="61"/>
      <c r="K42" s="61"/>
      <c r="L42" s="61"/>
      <c r="M42" s="61"/>
    </row>
    <row r="43" spans="1:13" ht="32.65" customHeight="1">
      <c r="A43" s="12"/>
      <c r="B43" s="9" t="s">
        <v>224</v>
      </c>
      <c r="C43" s="18">
        <v>3168</v>
      </c>
      <c r="D43" s="19">
        <f>C43/C44</f>
        <v>0.30429353568341178</v>
      </c>
      <c r="E43" s="60"/>
      <c r="F43" s="61"/>
      <c r="G43" s="61"/>
      <c r="H43" s="61"/>
      <c r="I43" s="61"/>
      <c r="J43" s="61"/>
      <c r="K43" s="61"/>
      <c r="L43" s="61"/>
      <c r="M43" s="61"/>
    </row>
    <row r="44" spans="1:13" ht="20.65" customHeight="1">
      <c r="A44" s="12"/>
      <c r="B44" s="9" t="s">
        <v>50</v>
      </c>
      <c r="C44" s="18">
        <f>SUM(C41:C43)</f>
        <v>10411</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5471</v>
      </c>
      <c r="D47" s="19">
        <f>C47/C49</f>
        <v>0.52798687512063314</v>
      </c>
      <c r="E47" s="60"/>
      <c r="F47" s="61"/>
      <c r="G47" s="61"/>
      <c r="H47" s="61"/>
      <c r="I47" s="61"/>
      <c r="J47" s="61"/>
      <c r="K47" s="61"/>
      <c r="L47" s="61"/>
      <c r="M47" s="61"/>
    </row>
    <row r="48" spans="1:13" ht="32.65" customHeight="1">
      <c r="A48" s="12"/>
      <c r="B48" s="9" t="s">
        <v>241</v>
      </c>
      <c r="C48" s="18">
        <v>4891</v>
      </c>
      <c r="D48" s="19">
        <f>C48/C49</f>
        <v>0.47201312487936692</v>
      </c>
      <c r="E48" s="60"/>
      <c r="F48" s="61"/>
      <c r="G48" s="61"/>
      <c r="H48" s="61"/>
      <c r="I48" s="61"/>
      <c r="J48" s="61"/>
      <c r="K48" s="61"/>
      <c r="L48" s="61"/>
      <c r="M48" s="61"/>
    </row>
    <row r="49" spans="1:13" ht="20.65" customHeight="1">
      <c r="A49" s="12"/>
      <c r="B49" s="9" t="s">
        <v>50</v>
      </c>
      <c r="C49" s="18">
        <f>SUM(C47:C48)</f>
        <v>10362</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9418</v>
      </c>
      <c r="D52" s="19">
        <f>C52/C54</f>
        <v>0.79322833319295882</v>
      </c>
      <c r="E52" s="60"/>
      <c r="F52" s="61"/>
      <c r="G52" s="61"/>
      <c r="H52" s="61"/>
      <c r="I52" s="61"/>
      <c r="J52" s="61"/>
      <c r="K52" s="61"/>
      <c r="L52" s="61"/>
      <c r="M52" s="61"/>
    </row>
    <row r="53" spans="1:13" ht="20.65" customHeight="1">
      <c r="A53" s="12"/>
      <c r="B53" s="9" t="s">
        <v>259</v>
      </c>
      <c r="C53" s="18">
        <v>2455</v>
      </c>
      <c r="D53" s="19">
        <f>C53/C54</f>
        <v>0.20677166680704118</v>
      </c>
      <c r="E53" s="60"/>
      <c r="F53" s="61"/>
      <c r="G53" s="61"/>
      <c r="H53" s="61"/>
      <c r="I53" s="61"/>
      <c r="J53" s="61"/>
      <c r="K53" s="61"/>
      <c r="L53" s="61"/>
      <c r="M53" s="61"/>
    </row>
    <row r="54" spans="1:13" ht="20.65" customHeight="1">
      <c r="A54" s="12"/>
      <c r="B54" s="9" t="s">
        <v>50</v>
      </c>
      <c r="C54" s="18">
        <f>SUM(C52:C53)</f>
        <v>11873</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3127</v>
      </c>
      <c r="D57" s="19">
        <f>C57/C60</f>
        <v>0.30195056006179993</v>
      </c>
      <c r="E57" s="60"/>
      <c r="F57" s="61"/>
      <c r="G57" s="61"/>
      <c r="H57" s="61"/>
      <c r="I57" s="61"/>
      <c r="J57" s="61"/>
      <c r="K57" s="61"/>
      <c r="L57" s="61"/>
      <c r="M57" s="61"/>
    </row>
    <row r="58" spans="1:13" ht="20.65" customHeight="1">
      <c r="A58" s="12"/>
      <c r="B58" s="9" t="s">
        <v>274</v>
      </c>
      <c r="C58" s="18">
        <v>5031</v>
      </c>
      <c r="D58" s="19">
        <f>C58/C60</f>
        <v>0.48580533024333722</v>
      </c>
      <c r="E58" s="60"/>
      <c r="F58" s="61"/>
      <c r="G58" s="61"/>
      <c r="H58" s="61"/>
      <c r="I58" s="61"/>
      <c r="J58" s="61"/>
      <c r="K58" s="61"/>
      <c r="L58" s="61"/>
      <c r="M58" s="61"/>
    </row>
    <row r="59" spans="1:13" ht="20.65" customHeight="1">
      <c r="A59" s="12"/>
      <c r="B59" s="9" t="s">
        <v>278</v>
      </c>
      <c r="C59" s="18">
        <v>2198</v>
      </c>
      <c r="D59" s="19">
        <f>C59/C60</f>
        <v>0.21224410969486288</v>
      </c>
      <c r="E59" s="60"/>
      <c r="F59" s="61"/>
      <c r="G59" s="61"/>
      <c r="H59" s="61"/>
      <c r="I59" s="61"/>
      <c r="J59" s="61"/>
      <c r="K59" s="61"/>
      <c r="L59" s="61"/>
      <c r="M59" s="61"/>
    </row>
    <row r="60" spans="1:13" ht="20.65" customHeight="1">
      <c r="A60" s="12"/>
      <c r="B60" s="9" t="s">
        <v>50</v>
      </c>
      <c r="C60" s="18">
        <f>SUM(C57:C59)</f>
        <v>10356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3991</v>
      </c>
      <c r="D63" s="19">
        <f>C63/C65</f>
        <v>0.38282973621103117</v>
      </c>
      <c r="E63" s="60"/>
      <c r="F63" s="61"/>
      <c r="G63" s="61"/>
      <c r="H63" s="61"/>
      <c r="I63" s="61"/>
      <c r="J63" s="61"/>
      <c r="K63" s="61"/>
      <c r="L63" s="61"/>
      <c r="M63" s="61"/>
    </row>
    <row r="64" spans="1:13" ht="20.65" customHeight="1">
      <c r="A64" s="12"/>
      <c r="B64" s="9" t="s">
        <v>295</v>
      </c>
      <c r="C64" s="18">
        <v>6434</v>
      </c>
      <c r="D64" s="19">
        <f>C64/C65</f>
        <v>0.61717026378896878</v>
      </c>
      <c r="E64" s="60"/>
      <c r="F64" s="61"/>
      <c r="G64" s="61"/>
      <c r="H64" s="61"/>
      <c r="I64" s="61"/>
      <c r="J64" s="61"/>
      <c r="K64" s="61"/>
      <c r="L64" s="61"/>
      <c r="M64" s="61"/>
    </row>
    <row r="65" spans="1:13" ht="20.65" customHeight="1">
      <c r="A65" s="12"/>
      <c r="B65" s="9" t="s">
        <v>50</v>
      </c>
      <c r="C65" s="18">
        <f>SUM(C63:C64)</f>
        <v>10425</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2900</v>
      </c>
      <c r="D68" s="19">
        <f>C68/C70</f>
        <v>0.25110399168759201</v>
      </c>
      <c r="E68" s="60"/>
      <c r="F68" s="61"/>
      <c r="G68" s="61"/>
      <c r="H68" s="61"/>
      <c r="I68" s="61"/>
      <c r="J68" s="61"/>
      <c r="K68" s="61"/>
      <c r="L68" s="61"/>
      <c r="M68" s="61"/>
    </row>
    <row r="69" spans="1:13" ht="20.65" customHeight="1">
      <c r="A69" s="12"/>
      <c r="B69" s="9" t="s">
        <v>309</v>
      </c>
      <c r="C69" s="18">
        <v>8649</v>
      </c>
      <c r="D69" s="19">
        <f>C69/C70</f>
        <v>0.74889600831240799</v>
      </c>
      <c r="E69" s="60"/>
      <c r="F69" s="61"/>
      <c r="G69" s="61"/>
      <c r="H69" s="61"/>
      <c r="I69" s="61"/>
      <c r="J69" s="61"/>
      <c r="K69" s="61"/>
      <c r="L69" s="61"/>
      <c r="M69" s="61"/>
    </row>
    <row r="70" spans="1:13" ht="20.65" customHeight="1">
      <c r="A70" s="12"/>
      <c r="B70" s="9" t="s">
        <v>50</v>
      </c>
      <c r="C70" s="18">
        <f>SUM(C68:C69)</f>
        <v>11549</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2417</v>
      </c>
      <c r="D73" s="19">
        <f>C73/C76</f>
        <v>0.22099295967815671</v>
      </c>
      <c r="E73" s="60"/>
      <c r="F73" s="61"/>
      <c r="G73" s="61"/>
      <c r="H73" s="61"/>
      <c r="I73" s="61"/>
      <c r="J73" s="61"/>
      <c r="K73" s="61"/>
      <c r="L73" s="61"/>
      <c r="M73" s="61"/>
    </row>
    <row r="74" spans="1:13" ht="20.65" customHeight="1">
      <c r="A74" s="12"/>
      <c r="B74" s="9" t="s">
        <v>321</v>
      </c>
      <c r="C74" s="18">
        <v>2065</v>
      </c>
      <c r="D74" s="19">
        <f>C74/C76</f>
        <v>0.18880863125171438</v>
      </c>
      <c r="E74" s="60"/>
      <c r="F74" s="61"/>
      <c r="G74" s="61"/>
      <c r="H74" s="61"/>
      <c r="I74" s="61"/>
      <c r="J74" s="61"/>
      <c r="K74" s="61"/>
      <c r="L74" s="61"/>
      <c r="M74" s="61"/>
    </row>
    <row r="75" spans="1:13" ht="20.65" customHeight="1">
      <c r="A75" s="12"/>
      <c r="B75" s="9" t="s">
        <v>323</v>
      </c>
      <c r="C75" s="18">
        <v>6455</v>
      </c>
      <c r="D75" s="19">
        <f>C75/C76</f>
        <v>0.59019840907012888</v>
      </c>
      <c r="E75" s="60"/>
      <c r="F75" s="61"/>
      <c r="G75" s="61"/>
      <c r="H75" s="61"/>
      <c r="I75" s="61"/>
      <c r="J75" s="61"/>
      <c r="K75" s="61"/>
      <c r="L75" s="61"/>
      <c r="M75" s="61"/>
    </row>
    <row r="76" spans="1:13" ht="20.65" customHeight="1">
      <c r="A76" s="12"/>
      <c r="B76" s="9" t="s">
        <v>50</v>
      </c>
      <c r="C76" s="18">
        <f>SUM(C73:C75)</f>
        <v>10937</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4525</v>
      </c>
      <c r="D79" s="19">
        <f>C79/C82</f>
        <v>0.3913682753848815</v>
      </c>
      <c r="E79" s="60"/>
      <c r="F79" s="61"/>
      <c r="G79" s="61"/>
      <c r="H79" s="61"/>
      <c r="I79" s="61"/>
      <c r="J79" s="61"/>
      <c r="K79" s="61"/>
      <c r="L79" s="61"/>
      <c r="M79" s="61"/>
    </row>
    <row r="80" spans="1:13" ht="20.65" customHeight="1">
      <c r="A80" s="12"/>
      <c r="B80" s="9" t="s">
        <v>332</v>
      </c>
      <c r="C80" s="18">
        <v>1226</v>
      </c>
      <c r="D80" s="19">
        <f>C80/C82</f>
        <v>0.10603701781698668</v>
      </c>
      <c r="E80" s="60"/>
      <c r="F80" s="61"/>
      <c r="G80" s="61"/>
      <c r="H80" s="61"/>
      <c r="I80" s="61"/>
      <c r="J80" s="61"/>
      <c r="K80" s="61"/>
      <c r="L80" s="61"/>
      <c r="M80" s="61"/>
    </row>
    <row r="81" spans="1:13" ht="20.65" customHeight="1">
      <c r="A81" s="12"/>
      <c r="B81" s="9" t="s">
        <v>333</v>
      </c>
      <c r="C81" s="18">
        <v>5811</v>
      </c>
      <c r="D81" s="19">
        <f>C81/C82</f>
        <v>0.50259470679813179</v>
      </c>
      <c r="E81" s="60"/>
      <c r="F81" s="61"/>
      <c r="G81" s="61"/>
      <c r="H81" s="61"/>
      <c r="I81" s="61"/>
      <c r="J81" s="61"/>
      <c r="K81" s="61"/>
      <c r="L81" s="61"/>
      <c r="M81" s="61"/>
    </row>
    <row r="82" spans="1:13" ht="20.65" customHeight="1">
      <c r="A82" s="12"/>
      <c r="B82" s="9" t="s">
        <v>50</v>
      </c>
      <c r="C82" s="18">
        <f>SUM(C79:C81)</f>
        <v>11562</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1217</v>
      </c>
      <c r="D85" s="19">
        <f>C85/C89</f>
        <v>0.10563319156323236</v>
      </c>
      <c r="E85" s="60"/>
      <c r="F85" s="61"/>
      <c r="G85" s="61"/>
      <c r="H85" s="61"/>
      <c r="I85" s="61"/>
      <c r="J85" s="61"/>
      <c r="K85" s="61"/>
      <c r="L85" s="61"/>
      <c r="M85" s="61"/>
    </row>
    <row r="86" spans="1:13" ht="20.65" customHeight="1">
      <c r="A86" s="12"/>
      <c r="B86" s="9" t="s">
        <v>342</v>
      </c>
      <c r="C86" s="18">
        <v>3393</v>
      </c>
      <c r="D86" s="19">
        <f>C86/C89</f>
        <v>0.29450568527037585</v>
      </c>
      <c r="E86" s="60"/>
      <c r="F86" s="61"/>
      <c r="G86" s="61"/>
      <c r="H86" s="61"/>
      <c r="I86" s="61"/>
      <c r="J86" s="61"/>
      <c r="K86" s="61"/>
      <c r="L86" s="61"/>
      <c r="M86" s="61"/>
    </row>
    <row r="87" spans="1:13" ht="20.65" customHeight="1">
      <c r="A87" s="12"/>
      <c r="B87" s="9" t="s">
        <v>344</v>
      </c>
      <c r="C87" s="18">
        <v>1699</v>
      </c>
      <c r="D87" s="19">
        <f>C87/C89</f>
        <v>0.14746983768770072</v>
      </c>
      <c r="E87" s="60"/>
      <c r="F87" s="61"/>
      <c r="G87" s="61"/>
      <c r="H87" s="61"/>
      <c r="I87" s="61"/>
      <c r="J87" s="61"/>
      <c r="K87" s="61"/>
      <c r="L87" s="61"/>
      <c r="M87" s="61"/>
    </row>
    <row r="88" spans="1:13" ht="20.65" customHeight="1">
      <c r="A88" s="12"/>
      <c r="B88" s="9" t="s">
        <v>346</v>
      </c>
      <c r="C88" s="18">
        <v>5212</v>
      </c>
      <c r="D88" s="19">
        <f>C88/C89</f>
        <v>0.45239128547869106</v>
      </c>
      <c r="E88" s="60"/>
      <c r="F88" s="61"/>
      <c r="G88" s="61"/>
      <c r="H88" s="61"/>
      <c r="I88" s="61"/>
      <c r="J88" s="61"/>
      <c r="K88" s="61"/>
      <c r="L88" s="61"/>
      <c r="M88" s="61"/>
    </row>
    <row r="89" spans="1:13" ht="20.65" customHeight="1">
      <c r="A89" s="12"/>
      <c r="B89" s="9" t="s">
        <v>50</v>
      </c>
      <c r="C89" s="18">
        <f>SUM(C85:C88)</f>
        <v>11521</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5248</v>
      </c>
      <c r="D92" s="19">
        <f>C92/C94</f>
        <v>0.47957598464772</v>
      </c>
      <c r="E92" s="60"/>
      <c r="F92" s="61"/>
      <c r="G92" s="61"/>
      <c r="H92" s="61"/>
      <c r="I92" s="61"/>
      <c r="J92" s="61"/>
      <c r="K92" s="61"/>
      <c r="L92" s="61"/>
      <c r="M92" s="61"/>
    </row>
    <row r="93" spans="1:13" ht="20.65" customHeight="1">
      <c r="A93" s="12"/>
      <c r="B93" s="9" t="s">
        <v>355</v>
      </c>
      <c r="C93" s="18">
        <v>5695</v>
      </c>
      <c r="D93" s="19">
        <f>C93/C94</f>
        <v>0.52042401535228</v>
      </c>
      <c r="E93" s="60"/>
      <c r="F93" s="61"/>
      <c r="G93" s="61"/>
      <c r="H93" s="61"/>
      <c r="I93" s="61"/>
      <c r="J93" s="61"/>
      <c r="K93" s="61"/>
      <c r="L93" s="61"/>
      <c r="M93" s="61"/>
    </row>
    <row r="94" spans="1:13" ht="20.65" customHeight="1">
      <c r="A94" s="12"/>
      <c r="B94" s="9" t="s">
        <v>50</v>
      </c>
      <c r="C94" s="18">
        <f>SUM(C92:C93)</f>
        <v>10943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7539</v>
      </c>
      <c r="D97" s="19">
        <f>C97/C99</f>
        <v>0.71670310866051901</v>
      </c>
      <c r="E97" s="60"/>
      <c r="F97" s="61"/>
      <c r="G97" s="61"/>
      <c r="H97" s="61"/>
      <c r="I97" s="61"/>
      <c r="J97" s="61"/>
      <c r="K97" s="61"/>
      <c r="L97" s="61"/>
      <c r="M97" s="61"/>
    </row>
    <row r="98" spans="1:13" ht="20.65" customHeight="1">
      <c r="A98" s="12"/>
      <c r="B98" s="9" t="s">
        <v>364</v>
      </c>
      <c r="C98" s="18">
        <v>2980</v>
      </c>
      <c r="D98" s="19">
        <f>C98/C99</f>
        <v>0.28329689133948094</v>
      </c>
      <c r="E98" s="60"/>
      <c r="F98" s="61"/>
      <c r="G98" s="61"/>
      <c r="H98" s="61"/>
      <c r="I98" s="61"/>
      <c r="J98" s="61"/>
      <c r="K98" s="61"/>
      <c r="L98" s="61"/>
      <c r="M98" s="61"/>
    </row>
    <row r="99" spans="1:13" ht="20.65" customHeight="1">
      <c r="A99" s="12"/>
      <c r="B99" s="9" t="s">
        <v>50</v>
      </c>
      <c r="C99" s="18">
        <f>SUM(C97:C98)</f>
        <v>10519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1" customWidth="1"/>
  </cols>
  <sheetData>
    <row r="1" spans="1:17" ht="27.6" customHeight="1">
      <c r="A1" s="143" t="s">
        <v>5</v>
      </c>
      <c r="B1" s="143"/>
      <c r="C1" s="143"/>
      <c r="D1" s="143"/>
      <c r="E1" s="143"/>
      <c r="F1" s="143"/>
      <c r="G1" s="143"/>
      <c r="H1" s="143"/>
      <c r="I1" s="143"/>
      <c r="J1" s="143"/>
      <c r="K1" s="143"/>
      <c r="L1" s="143"/>
      <c r="M1" s="143"/>
      <c r="N1" s="143"/>
      <c r="O1" s="143"/>
      <c r="P1" s="143"/>
      <c r="Q1" s="143"/>
    </row>
    <row r="2" spans="1:17" ht="20.45" customHeight="1">
      <c r="A2" s="6"/>
      <c r="B2" s="7"/>
      <c r="C2" s="7"/>
      <c r="D2" s="7"/>
      <c r="E2" s="6"/>
      <c r="F2" s="7"/>
      <c r="G2" s="7"/>
      <c r="H2" s="7"/>
      <c r="I2" s="6"/>
      <c r="J2" s="7"/>
      <c r="K2" s="7"/>
      <c r="L2" s="7"/>
      <c r="M2" s="6"/>
      <c r="N2" s="7"/>
      <c r="O2" s="7"/>
      <c r="P2" s="7"/>
      <c r="Q2" s="6"/>
    </row>
    <row r="3" spans="1:17" ht="32.65" customHeight="1">
      <c r="A3" s="8"/>
      <c r="B3" s="9" t="s">
        <v>15</v>
      </c>
      <c r="C3" s="9" t="s">
        <v>16</v>
      </c>
      <c r="D3" s="9" t="s">
        <v>17</v>
      </c>
      <c r="E3" s="56"/>
      <c r="F3" s="9" t="s">
        <v>365</v>
      </c>
      <c r="G3" s="9" t="s">
        <v>16</v>
      </c>
      <c r="H3" s="9" t="s">
        <v>17</v>
      </c>
      <c r="I3" s="56"/>
      <c r="J3" s="9" t="s">
        <v>511</v>
      </c>
      <c r="K3" s="9" t="s">
        <v>16</v>
      </c>
      <c r="L3" s="9" t="s">
        <v>17</v>
      </c>
      <c r="M3" s="56"/>
      <c r="N3" s="9" t="s">
        <v>434</v>
      </c>
      <c r="O3" s="9" t="s">
        <v>16</v>
      </c>
      <c r="P3" s="9" t="s">
        <v>17</v>
      </c>
      <c r="Q3" s="57"/>
    </row>
    <row r="4" spans="1:17" ht="20.65" customHeight="1">
      <c r="A4" s="12"/>
      <c r="B4" s="9" t="s">
        <v>27</v>
      </c>
      <c r="C4" s="18">
        <v>6975</v>
      </c>
      <c r="D4" s="19">
        <f>C4/C9</f>
        <v>0.23710779481252336</v>
      </c>
      <c r="E4" s="59"/>
      <c r="F4" s="9" t="s">
        <v>367</v>
      </c>
      <c r="G4" s="18">
        <v>2025</v>
      </c>
      <c r="H4" s="19">
        <f>G4/G6</f>
        <v>0.53799149840595106</v>
      </c>
      <c r="I4" s="59"/>
      <c r="J4" s="9" t="s">
        <v>1052</v>
      </c>
      <c r="K4" s="18">
        <v>14164</v>
      </c>
      <c r="L4" s="19">
        <f>K4/K7</f>
        <v>0.60944021341594601</v>
      </c>
      <c r="M4" s="59"/>
      <c r="N4" s="9" t="s">
        <v>436</v>
      </c>
      <c r="O4" s="18">
        <v>12664</v>
      </c>
      <c r="P4" s="19">
        <f>O4/O6</f>
        <v>0.53147557495383579</v>
      </c>
      <c r="Q4" s="60"/>
    </row>
    <row r="5" spans="1:17" ht="20.65" customHeight="1">
      <c r="A5" s="12"/>
      <c r="B5" s="9" t="s">
        <v>37</v>
      </c>
      <c r="C5" s="18">
        <v>6411</v>
      </c>
      <c r="D5" s="19">
        <f>C5/C9</f>
        <v>0.21793520753305912</v>
      </c>
      <c r="E5" s="59"/>
      <c r="F5" s="9" t="s">
        <v>369</v>
      </c>
      <c r="G5" s="18">
        <v>1739</v>
      </c>
      <c r="H5" s="19">
        <f>G5/G6</f>
        <v>0.46200850159404888</v>
      </c>
      <c r="I5" s="59"/>
      <c r="J5" s="9" t="s">
        <v>1053</v>
      </c>
      <c r="K5" s="18">
        <v>5730</v>
      </c>
      <c r="L5" s="19">
        <f>K5/K7</f>
        <v>0.24654705047115014</v>
      </c>
      <c r="M5" s="59"/>
      <c r="N5" s="9" t="s">
        <v>438</v>
      </c>
      <c r="O5" s="18">
        <v>11164</v>
      </c>
      <c r="P5" s="19">
        <f>O5/O6</f>
        <v>0.46852442504616415</v>
      </c>
      <c r="Q5" s="60"/>
    </row>
    <row r="6" spans="1:17" ht="20.65" customHeight="1">
      <c r="A6" s="12"/>
      <c r="B6" s="9" t="s">
        <v>47</v>
      </c>
      <c r="C6" s="18">
        <v>1572</v>
      </c>
      <c r="D6" s="19">
        <f>C6/C9</f>
        <v>5.3438487949145054E-2</v>
      </c>
      <c r="E6" s="59"/>
      <c r="F6" s="9" t="s">
        <v>50</v>
      </c>
      <c r="G6" s="18">
        <f>SUM(G4:G5)</f>
        <v>3764</v>
      </c>
      <c r="H6" s="19">
        <f>SUM(H4:H5)</f>
        <v>1</v>
      </c>
      <c r="I6" s="59"/>
      <c r="J6" s="9" t="s">
        <v>1054</v>
      </c>
      <c r="K6" s="18">
        <v>3347</v>
      </c>
      <c r="L6" s="19">
        <f>K6/K7</f>
        <v>0.14401273611290391</v>
      </c>
      <c r="M6" s="59"/>
      <c r="N6" s="9" t="s">
        <v>50</v>
      </c>
      <c r="O6" s="18">
        <f>SUM(O4:O5)</f>
        <v>23828</v>
      </c>
      <c r="P6" s="19">
        <f>SUM(P4:P5)</f>
        <v>1</v>
      </c>
      <c r="Q6" s="60"/>
    </row>
    <row r="7" spans="1:17" ht="20.65" customHeight="1">
      <c r="A7" s="12"/>
      <c r="B7" s="9" t="s">
        <v>52</v>
      </c>
      <c r="C7" s="18">
        <v>14306</v>
      </c>
      <c r="D7" s="19">
        <f>C7/C9</f>
        <v>0.48631743549648165</v>
      </c>
      <c r="E7" s="60"/>
      <c r="F7" s="63"/>
      <c r="G7" s="63"/>
      <c r="H7" s="63"/>
      <c r="I7" s="64"/>
      <c r="J7" s="9" t="s">
        <v>50</v>
      </c>
      <c r="K7" s="18">
        <f>SUM(K4:K6)</f>
        <v>23241</v>
      </c>
      <c r="L7" s="19">
        <f>SUM(L4:L6)</f>
        <v>1</v>
      </c>
      <c r="M7" s="60"/>
      <c r="N7" s="132"/>
      <c r="O7" s="132"/>
      <c r="P7" s="132"/>
      <c r="Q7" s="61"/>
    </row>
    <row r="8" spans="1:17" ht="32.65" customHeight="1">
      <c r="A8" s="12"/>
      <c r="B8" s="9" t="s">
        <v>55</v>
      </c>
      <c r="C8" s="18">
        <v>153</v>
      </c>
      <c r="D8" s="19">
        <f>C8/C9</f>
        <v>5.2010742087908353E-3</v>
      </c>
      <c r="E8" s="59"/>
      <c r="F8" s="9" t="s">
        <v>371</v>
      </c>
      <c r="G8" s="9" t="s">
        <v>16</v>
      </c>
      <c r="H8" s="9" t="s">
        <v>17</v>
      </c>
      <c r="I8" s="60"/>
      <c r="J8" s="63"/>
      <c r="K8" s="63"/>
      <c r="L8" s="63"/>
      <c r="M8" s="64"/>
      <c r="N8" s="9" t="s">
        <v>440</v>
      </c>
      <c r="O8" s="9" t="s">
        <v>16</v>
      </c>
      <c r="P8" s="9" t="s">
        <v>17</v>
      </c>
      <c r="Q8" s="60"/>
    </row>
    <row r="9" spans="1:17" ht="20.65" customHeight="1">
      <c r="A9" s="12"/>
      <c r="B9" s="9" t="s">
        <v>50</v>
      </c>
      <c r="C9" s="18">
        <f>SUM(C4:C8)</f>
        <v>29417</v>
      </c>
      <c r="D9" s="19">
        <f>SUM(D4:D8)</f>
        <v>1</v>
      </c>
      <c r="E9" s="59"/>
      <c r="F9" s="9" t="s">
        <v>373</v>
      </c>
      <c r="G9" s="18">
        <v>616</v>
      </c>
      <c r="H9" s="19">
        <f>G9/G11</f>
        <v>0.7927927927927928</v>
      </c>
      <c r="I9" s="59"/>
      <c r="J9" s="9" t="s">
        <v>542</v>
      </c>
      <c r="K9" s="9" t="s">
        <v>16</v>
      </c>
      <c r="L9" s="9" t="s">
        <v>17</v>
      </c>
      <c r="M9" s="59"/>
      <c r="N9" s="9" t="s">
        <v>442</v>
      </c>
      <c r="O9" s="18">
        <v>8356</v>
      </c>
      <c r="P9" s="19">
        <f>O9/O11</f>
        <v>0.45348963421252581</v>
      </c>
      <c r="Q9" s="60"/>
    </row>
    <row r="10" spans="1:17" ht="20.65" customHeight="1">
      <c r="A10" s="49"/>
      <c r="B10" s="62"/>
      <c r="C10" s="63"/>
      <c r="D10" s="63"/>
      <c r="E10" s="64"/>
      <c r="F10" s="9" t="s">
        <v>375</v>
      </c>
      <c r="G10" s="18">
        <v>161</v>
      </c>
      <c r="H10" s="19">
        <f>G10/G11</f>
        <v>0.2072072072072072</v>
      </c>
      <c r="I10" s="59"/>
      <c r="J10" s="9" t="s">
        <v>1055</v>
      </c>
      <c r="K10" s="18">
        <v>8002</v>
      </c>
      <c r="L10" s="19">
        <f>K10/K12</f>
        <v>0.30016129637270716</v>
      </c>
      <c r="M10" s="59"/>
      <c r="N10" s="9" t="s">
        <v>444</v>
      </c>
      <c r="O10" s="18">
        <v>10070</v>
      </c>
      <c r="P10" s="19">
        <f>O10/O11</f>
        <v>0.54651036578747425</v>
      </c>
      <c r="Q10" s="60"/>
    </row>
    <row r="11" spans="1:17" ht="20.65" customHeight="1">
      <c r="A11" s="12"/>
      <c r="B11" s="9" t="s">
        <v>75</v>
      </c>
      <c r="C11" s="9" t="s">
        <v>16</v>
      </c>
      <c r="D11" s="9" t="s">
        <v>17</v>
      </c>
      <c r="E11" s="59"/>
      <c r="F11" s="9" t="s">
        <v>50</v>
      </c>
      <c r="G11" s="18">
        <f>SUM(G9:G10)</f>
        <v>777</v>
      </c>
      <c r="H11" s="19">
        <f>SUM(H9:H10)</f>
        <v>1</v>
      </c>
      <c r="I11" s="59"/>
      <c r="J11" s="9" t="s">
        <v>1056</v>
      </c>
      <c r="K11" s="18">
        <v>18657</v>
      </c>
      <c r="L11" s="19">
        <f>K11/K12</f>
        <v>0.69983870362729284</v>
      </c>
      <c r="M11" s="59"/>
      <c r="N11" s="9" t="s">
        <v>50</v>
      </c>
      <c r="O11" s="18">
        <f>SUM(O9:O10)</f>
        <v>18426</v>
      </c>
      <c r="P11" s="19">
        <f>SUM(P9:P10)</f>
        <v>1</v>
      </c>
      <c r="Q11" s="60"/>
    </row>
    <row r="12" spans="1:17" ht="20.65" customHeight="1">
      <c r="A12" s="12"/>
      <c r="B12" s="9" t="s">
        <v>81</v>
      </c>
      <c r="C12" s="18">
        <v>11897</v>
      </c>
      <c r="D12" s="19">
        <f>C12/C15</f>
        <v>0.42916922188954221</v>
      </c>
      <c r="E12" s="60"/>
      <c r="F12" s="63"/>
      <c r="G12" s="63"/>
      <c r="H12" s="63"/>
      <c r="I12" s="64"/>
      <c r="J12" s="9" t="s">
        <v>50</v>
      </c>
      <c r="K12" s="18">
        <f>SUM(K10:K11)</f>
        <v>26659</v>
      </c>
      <c r="L12" s="19">
        <f>SUM(L10:L11)</f>
        <v>1</v>
      </c>
      <c r="M12" s="60"/>
      <c r="N12" s="63"/>
      <c r="O12" s="63"/>
      <c r="P12" s="63"/>
      <c r="Q12" s="61"/>
    </row>
    <row r="13" spans="1:17" ht="32.65" customHeight="1">
      <c r="A13" s="12"/>
      <c r="B13" s="9" t="s">
        <v>85</v>
      </c>
      <c r="C13" s="18">
        <v>10334</v>
      </c>
      <c r="D13" s="19">
        <f>C13/C15</f>
        <v>0.37278597453194329</v>
      </c>
      <c r="E13" s="59"/>
      <c r="F13" s="9" t="s">
        <v>377</v>
      </c>
      <c r="G13" s="9" t="s">
        <v>16</v>
      </c>
      <c r="H13" s="9" t="s">
        <v>17</v>
      </c>
      <c r="I13" s="60"/>
      <c r="J13" s="63"/>
      <c r="K13" s="63"/>
      <c r="L13" s="63"/>
      <c r="M13" s="64"/>
      <c r="N13" s="9" t="s">
        <v>447</v>
      </c>
      <c r="O13" s="9" t="s">
        <v>16</v>
      </c>
      <c r="P13" s="9" t="s">
        <v>17</v>
      </c>
      <c r="Q13" s="60"/>
    </row>
    <row r="14" spans="1:17" ht="32.65" customHeight="1">
      <c r="A14" s="12"/>
      <c r="B14" s="9" t="s">
        <v>90</v>
      </c>
      <c r="C14" s="18">
        <v>5490</v>
      </c>
      <c r="D14" s="19">
        <f>C14/C15</f>
        <v>0.19804480357851448</v>
      </c>
      <c r="E14" s="59"/>
      <c r="F14" s="9" t="s">
        <v>379</v>
      </c>
      <c r="G14" s="18">
        <v>398</v>
      </c>
      <c r="H14" s="19">
        <f>G14/G16</f>
        <v>0.19596258000984737</v>
      </c>
      <c r="I14" s="59"/>
      <c r="J14" s="9" t="s">
        <v>514</v>
      </c>
      <c r="K14" s="9" t="s">
        <v>16</v>
      </c>
      <c r="L14" s="9" t="s">
        <v>17</v>
      </c>
      <c r="M14" s="59"/>
      <c r="N14" s="9" t="s">
        <v>448</v>
      </c>
      <c r="O14" s="18">
        <v>9435</v>
      </c>
      <c r="P14" s="19">
        <f>O14/O16</f>
        <v>0.42423561151079137</v>
      </c>
      <c r="Q14" s="60"/>
    </row>
    <row r="15" spans="1:17" ht="20.65" customHeight="1">
      <c r="A15" s="12"/>
      <c r="B15" s="9" t="s">
        <v>50</v>
      </c>
      <c r="C15" s="18">
        <f>SUM(C12:C14)</f>
        <v>27721</v>
      </c>
      <c r="D15" s="19">
        <f>SUM(D12:D14)</f>
        <v>1</v>
      </c>
      <c r="E15" s="59"/>
      <c r="F15" s="9" t="s">
        <v>381</v>
      </c>
      <c r="G15" s="18">
        <v>1633</v>
      </c>
      <c r="H15" s="19">
        <f>G15/G16</f>
        <v>0.80403741999015266</v>
      </c>
      <c r="I15" s="59"/>
      <c r="J15" s="9" t="s">
        <v>1057</v>
      </c>
      <c r="K15" s="18">
        <v>13219</v>
      </c>
      <c r="L15" s="19">
        <f>K15/K17</f>
        <v>0.57813251694729939</v>
      </c>
      <c r="M15" s="59"/>
      <c r="N15" s="9" t="s">
        <v>449</v>
      </c>
      <c r="O15" s="18">
        <v>12805</v>
      </c>
      <c r="P15" s="19">
        <f>O15/O16</f>
        <v>0.57576438848920863</v>
      </c>
      <c r="Q15" s="60"/>
    </row>
    <row r="16" spans="1:17" ht="20.65" customHeight="1">
      <c r="A16" s="49"/>
      <c r="B16" s="62"/>
      <c r="C16" s="63"/>
      <c r="D16" s="63"/>
      <c r="E16" s="64"/>
      <c r="F16" s="9" t="s">
        <v>50</v>
      </c>
      <c r="G16" s="18">
        <f>SUM(G14:G15)</f>
        <v>2031</v>
      </c>
      <c r="H16" s="19">
        <f>SUM(H14:H15)</f>
        <v>1</v>
      </c>
      <c r="I16" s="59"/>
      <c r="J16" s="9" t="s">
        <v>1058</v>
      </c>
      <c r="K16" s="18">
        <v>9646</v>
      </c>
      <c r="L16" s="19">
        <f>K16/K17</f>
        <v>0.42186748305270061</v>
      </c>
      <c r="M16" s="59"/>
      <c r="N16" s="9" t="s">
        <v>50</v>
      </c>
      <c r="O16" s="18">
        <f>SUM(O14:O15)</f>
        <v>22240</v>
      </c>
      <c r="P16" s="19">
        <f>SUM(P14:P15)</f>
        <v>1</v>
      </c>
      <c r="Q16" s="60"/>
    </row>
    <row r="17" spans="1:17" ht="20.65" customHeight="1">
      <c r="A17" s="12"/>
      <c r="B17" s="9" t="s">
        <v>108</v>
      </c>
      <c r="C17" s="9" t="s">
        <v>16</v>
      </c>
      <c r="D17" s="9" t="s">
        <v>17</v>
      </c>
      <c r="E17" s="60"/>
      <c r="F17" s="63"/>
      <c r="G17" s="63"/>
      <c r="H17" s="63"/>
      <c r="I17" s="64"/>
      <c r="J17" s="9" t="s">
        <v>50</v>
      </c>
      <c r="K17" s="18">
        <f>SUM(K15:K16)</f>
        <v>22865</v>
      </c>
      <c r="L17" s="19">
        <f>SUM(L15:L16)</f>
        <v>1</v>
      </c>
      <c r="M17" s="60"/>
      <c r="N17" s="63"/>
      <c r="O17" s="63"/>
      <c r="P17" s="63"/>
      <c r="Q17" s="61"/>
    </row>
    <row r="18" spans="1:17" ht="32.65" customHeight="1">
      <c r="A18" s="12"/>
      <c r="B18" s="9" t="s">
        <v>111</v>
      </c>
      <c r="C18" s="18">
        <v>6324</v>
      </c>
      <c r="D18" s="19">
        <f>C18/C22</f>
        <v>0.22864167178856792</v>
      </c>
      <c r="E18" s="59"/>
      <c r="F18" s="9" t="s">
        <v>389</v>
      </c>
      <c r="G18" s="9" t="s">
        <v>16</v>
      </c>
      <c r="H18" s="9" t="s">
        <v>17</v>
      </c>
      <c r="I18" s="60"/>
      <c r="J18" s="63"/>
      <c r="K18" s="63"/>
      <c r="L18" s="63"/>
      <c r="M18" s="64"/>
      <c r="N18" s="9" t="s">
        <v>450</v>
      </c>
      <c r="O18" s="9" t="s">
        <v>16</v>
      </c>
      <c r="P18" s="9" t="s">
        <v>17</v>
      </c>
      <c r="Q18" s="60"/>
    </row>
    <row r="19" spans="1:17" ht="20.65" customHeight="1">
      <c r="A19" s="12"/>
      <c r="B19" s="9" t="s">
        <v>114</v>
      </c>
      <c r="C19" s="18">
        <v>5318</v>
      </c>
      <c r="D19" s="19">
        <f>C19/C22</f>
        <v>0.19227014714921004</v>
      </c>
      <c r="E19" s="59"/>
      <c r="F19" s="9" t="s">
        <v>391</v>
      </c>
      <c r="G19" s="43">
        <v>846</v>
      </c>
      <c r="H19" s="19">
        <f>G19/G21</f>
        <v>0.14718162839248433</v>
      </c>
      <c r="I19" s="59"/>
      <c r="J19" s="9" t="s">
        <v>619</v>
      </c>
      <c r="K19" s="9" t="s">
        <v>16</v>
      </c>
      <c r="L19" s="9" t="s">
        <v>17</v>
      </c>
      <c r="M19" s="59"/>
      <c r="N19" s="9" t="s">
        <v>451</v>
      </c>
      <c r="O19" s="18">
        <v>3047</v>
      </c>
      <c r="P19" s="19">
        <f>O19/O23</f>
        <v>0.15962908633696563</v>
      </c>
      <c r="Q19" s="60"/>
    </row>
    <row r="20" spans="1:17" ht="20.65" customHeight="1">
      <c r="A20" s="12"/>
      <c r="B20" s="9" t="s">
        <v>120</v>
      </c>
      <c r="C20" s="18">
        <v>8240</v>
      </c>
      <c r="D20" s="19">
        <f>C20/C22</f>
        <v>0.29791387974981021</v>
      </c>
      <c r="E20" s="59"/>
      <c r="F20" s="9" t="s">
        <v>393</v>
      </c>
      <c r="G20" s="18">
        <v>4902</v>
      </c>
      <c r="H20" s="19">
        <f>G20/G21</f>
        <v>0.85281837160751561</v>
      </c>
      <c r="I20" s="59"/>
      <c r="J20" s="9" t="s">
        <v>1059</v>
      </c>
      <c r="K20" s="18">
        <v>12640</v>
      </c>
      <c r="L20" s="19">
        <f>K20/K22</f>
        <v>0.50734526772096011</v>
      </c>
      <c r="M20" s="59"/>
      <c r="N20" s="9" t="s">
        <v>92</v>
      </c>
      <c r="O20" s="18">
        <v>6366</v>
      </c>
      <c r="P20" s="19">
        <f>O20/O23</f>
        <v>0.33350796311818942</v>
      </c>
      <c r="Q20" s="60"/>
    </row>
    <row r="21" spans="1:17" ht="20.65" customHeight="1">
      <c r="A21" s="12"/>
      <c r="B21" s="9" t="s">
        <v>127</v>
      </c>
      <c r="C21" s="18">
        <v>7777</v>
      </c>
      <c r="D21" s="19">
        <f>C21/C22</f>
        <v>0.28117430131241189</v>
      </c>
      <c r="E21" s="59"/>
      <c r="F21" s="9" t="s">
        <v>50</v>
      </c>
      <c r="G21" s="18">
        <f>SUM(G19:G20)</f>
        <v>5748</v>
      </c>
      <c r="H21" s="19">
        <f>SUM(H19:H20)</f>
        <v>1</v>
      </c>
      <c r="I21" s="59"/>
      <c r="J21" s="9" t="s">
        <v>1060</v>
      </c>
      <c r="K21" s="18">
        <v>12274</v>
      </c>
      <c r="L21" s="19">
        <f>K21/K22</f>
        <v>0.49265473227903989</v>
      </c>
      <c r="M21" s="59"/>
      <c r="N21" s="9" t="s">
        <v>230</v>
      </c>
      <c r="O21" s="18">
        <v>5347</v>
      </c>
      <c r="P21" s="19">
        <f>O21/O23</f>
        <v>0.28012363788767813</v>
      </c>
      <c r="Q21" s="60"/>
    </row>
    <row r="22" spans="1:17" ht="20.65" customHeight="1">
      <c r="A22" s="12"/>
      <c r="B22" s="9" t="s">
        <v>50</v>
      </c>
      <c r="C22" s="18">
        <f>SUM(C18:C21)</f>
        <v>27659</v>
      </c>
      <c r="D22" s="19">
        <f>SUM(D18:D21)</f>
        <v>1</v>
      </c>
      <c r="E22" s="60"/>
      <c r="F22" s="63"/>
      <c r="G22" s="63"/>
      <c r="H22" s="63"/>
      <c r="I22" s="64"/>
      <c r="J22" s="9" t="s">
        <v>50</v>
      </c>
      <c r="K22" s="18">
        <f>SUM(K20:K21)</f>
        <v>24914</v>
      </c>
      <c r="L22" s="19">
        <f>SUM(L20:L21)</f>
        <v>1</v>
      </c>
      <c r="M22" s="59"/>
      <c r="N22" s="9" t="s">
        <v>243</v>
      </c>
      <c r="O22" s="18">
        <v>4328</v>
      </c>
      <c r="P22" s="19">
        <f>O22/O23</f>
        <v>0.22673931265716682</v>
      </c>
      <c r="Q22" s="60"/>
    </row>
    <row r="23" spans="1:17" ht="20.65" customHeight="1">
      <c r="A23" s="49"/>
      <c r="B23" s="62"/>
      <c r="C23" s="63"/>
      <c r="D23" s="63"/>
      <c r="E23" s="64"/>
      <c r="F23" s="9" t="s">
        <v>172</v>
      </c>
      <c r="G23" s="9" t="s">
        <v>16</v>
      </c>
      <c r="H23" s="9" t="s">
        <v>17</v>
      </c>
      <c r="I23" s="60"/>
      <c r="J23" s="63"/>
      <c r="K23" s="63"/>
      <c r="L23" s="63"/>
      <c r="M23" s="64"/>
      <c r="N23" s="9" t="s">
        <v>50</v>
      </c>
      <c r="O23" s="18">
        <f>SUM(O19:O22)</f>
        <v>19088</v>
      </c>
      <c r="P23" s="19">
        <f>SUM(P19:P22)</f>
        <v>1</v>
      </c>
      <c r="Q23" s="60"/>
    </row>
    <row r="24" spans="1:17" ht="20.65" customHeight="1">
      <c r="A24" s="12"/>
      <c r="B24" s="9" t="s">
        <v>137</v>
      </c>
      <c r="C24" s="9" t="s">
        <v>16</v>
      </c>
      <c r="D24" s="9" t="s">
        <v>17</v>
      </c>
      <c r="E24" s="59"/>
      <c r="F24" s="9" t="s">
        <v>177</v>
      </c>
      <c r="G24" s="18">
        <v>4620</v>
      </c>
      <c r="H24" s="19">
        <f>G24/G29</f>
        <v>0.19064124783362218</v>
      </c>
      <c r="I24" s="59"/>
      <c r="J24" s="9" t="s">
        <v>1061</v>
      </c>
      <c r="K24" s="9" t="s">
        <v>16</v>
      </c>
      <c r="L24" s="9" t="s">
        <v>17</v>
      </c>
      <c r="M24" s="60"/>
      <c r="N24" s="65"/>
      <c r="O24" s="65"/>
      <c r="P24" s="65"/>
      <c r="Q24" s="61"/>
    </row>
    <row r="25" spans="1:17" ht="20.65" customHeight="1">
      <c r="A25" s="12"/>
      <c r="B25" s="9" t="s">
        <v>142</v>
      </c>
      <c r="C25" s="18">
        <v>12720</v>
      </c>
      <c r="D25" s="19">
        <f>C25/C27</f>
        <v>0.48787971770481742</v>
      </c>
      <c r="E25" s="59"/>
      <c r="F25" s="9" t="s">
        <v>179</v>
      </c>
      <c r="G25" s="18">
        <v>2102</v>
      </c>
      <c r="H25" s="19">
        <f>G25/G29</f>
        <v>8.6737641330362297E-2</v>
      </c>
      <c r="I25" s="59"/>
      <c r="J25" s="9" t="s">
        <v>1062</v>
      </c>
      <c r="K25" s="18">
        <v>11648</v>
      </c>
      <c r="L25" s="19">
        <f>K25/K28</f>
        <v>0.5345571363010555</v>
      </c>
      <c r="M25" s="60"/>
      <c r="N25" s="61"/>
      <c r="O25" s="61"/>
      <c r="P25" s="61"/>
      <c r="Q25" s="61"/>
    </row>
    <row r="26" spans="1:17" ht="32.65" customHeight="1">
      <c r="A26" s="12"/>
      <c r="B26" s="9" t="s">
        <v>148</v>
      </c>
      <c r="C26" s="18">
        <v>13352</v>
      </c>
      <c r="D26" s="19">
        <f>C26/C27</f>
        <v>0.51212028229518258</v>
      </c>
      <c r="E26" s="59"/>
      <c r="F26" s="9" t="s">
        <v>182</v>
      </c>
      <c r="G26" s="18">
        <v>9515</v>
      </c>
      <c r="H26" s="19">
        <f>G26/G29</f>
        <v>0.39263018899067426</v>
      </c>
      <c r="I26" s="59"/>
      <c r="J26" s="9" t="s">
        <v>1063</v>
      </c>
      <c r="K26" s="18">
        <v>4760</v>
      </c>
      <c r="L26" s="19">
        <f>K26/K28</f>
        <v>0.21844882973841212</v>
      </c>
      <c r="M26" s="60"/>
      <c r="N26" s="61"/>
      <c r="O26" s="61"/>
      <c r="P26" s="61"/>
      <c r="Q26" s="61"/>
    </row>
    <row r="27" spans="1:17" ht="20.65" customHeight="1">
      <c r="A27" s="12"/>
      <c r="B27" s="9" t="s">
        <v>50</v>
      </c>
      <c r="C27" s="18">
        <f>SUM(C25:C26)</f>
        <v>26072</v>
      </c>
      <c r="D27" s="19">
        <f>SUM(D25:D26)</f>
        <v>1</v>
      </c>
      <c r="E27" s="59"/>
      <c r="F27" s="9" t="s">
        <v>188</v>
      </c>
      <c r="G27" s="18">
        <v>3926</v>
      </c>
      <c r="H27" s="19">
        <f>G27/G29</f>
        <v>0.16200379631922093</v>
      </c>
      <c r="I27" s="59"/>
      <c r="J27" s="9" t="s">
        <v>1064</v>
      </c>
      <c r="K27" s="18">
        <v>5382</v>
      </c>
      <c r="L27" s="19">
        <f>K27/K28</f>
        <v>0.24699403396053235</v>
      </c>
      <c r="M27" s="60"/>
      <c r="N27" s="61"/>
      <c r="O27" s="61"/>
      <c r="P27" s="61"/>
      <c r="Q27" s="61"/>
    </row>
    <row r="28" spans="1:17" ht="20.65" customHeight="1">
      <c r="A28" s="49"/>
      <c r="B28" s="62"/>
      <c r="C28" s="63"/>
      <c r="D28" s="63"/>
      <c r="E28" s="64"/>
      <c r="F28" s="9" t="s">
        <v>195</v>
      </c>
      <c r="G28" s="18">
        <v>4071</v>
      </c>
      <c r="H28" s="19">
        <f>G28/G29</f>
        <v>0.16798712552612033</v>
      </c>
      <c r="I28" s="59"/>
      <c r="J28" s="9" t="s">
        <v>50</v>
      </c>
      <c r="K28" s="18">
        <f>SUM(K25:K27)</f>
        <v>21790</v>
      </c>
      <c r="L28" s="19">
        <f>SUM(L25:L27)</f>
        <v>1</v>
      </c>
      <c r="M28" s="60"/>
      <c r="N28" s="61"/>
      <c r="O28" s="61"/>
      <c r="P28" s="61"/>
      <c r="Q28" s="61"/>
    </row>
    <row r="29" spans="1:17" ht="20.65" customHeight="1">
      <c r="A29" s="12"/>
      <c r="B29" s="9" t="s">
        <v>158</v>
      </c>
      <c r="C29" s="9" t="s">
        <v>16</v>
      </c>
      <c r="D29" s="9" t="s">
        <v>17</v>
      </c>
      <c r="E29" s="59"/>
      <c r="F29" s="9" t="s">
        <v>50</v>
      </c>
      <c r="G29" s="18">
        <f>SUM(G24:G28)</f>
        <v>24234</v>
      </c>
      <c r="H29" s="19">
        <f>SUM(H24:H28)</f>
        <v>1</v>
      </c>
      <c r="I29" s="60"/>
      <c r="J29" s="65"/>
      <c r="K29" s="65"/>
      <c r="L29" s="65"/>
      <c r="M29" s="61"/>
      <c r="N29" s="61"/>
      <c r="O29" s="61"/>
      <c r="P29" s="61"/>
      <c r="Q29" s="61"/>
    </row>
    <row r="30" spans="1:17" ht="20.65" customHeight="1">
      <c r="A30" s="12"/>
      <c r="B30" s="9" t="s">
        <v>163</v>
      </c>
      <c r="C30" s="18">
        <v>6163</v>
      </c>
      <c r="D30" s="19">
        <f>C30/C33</f>
        <v>0.26530348687042615</v>
      </c>
      <c r="E30" s="60"/>
      <c r="F30" s="63"/>
      <c r="G30" s="63"/>
      <c r="H30" s="63"/>
      <c r="I30" s="61"/>
      <c r="J30" s="61"/>
      <c r="K30" s="61"/>
      <c r="L30" s="61"/>
      <c r="M30" s="61"/>
      <c r="N30" s="61"/>
      <c r="O30" s="61"/>
      <c r="P30" s="61"/>
      <c r="Q30" s="61"/>
    </row>
    <row r="31" spans="1:17" ht="32.65" customHeight="1">
      <c r="A31" s="12"/>
      <c r="B31" s="9" t="s">
        <v>169</v>
      </c>
      <c r="C31" s="18">
        <v>9997</v>
      </c>
      <c r="D31" s="19">
        <f>C31/C33</f>
        <v>0.43034868704261731</v>
      </c>
      <c r="E31" s="59"/>
      <c r="F31" s="9" t="s">
        <v>299</v>
      </c>
      <c r="G31" s="9" t="s">
        <v>16</v>
      </c>
      <c r="H31" s="9" t="s">
        <v>17</v>
      </c>
      <c r="I31" s="60"/>
      <c r="J31" s="61"/>
      <c r="K31" s="61"/>
      <c r="L31" s="61"/>
      <c r="M31" s="61"/>
      <c r="N31" s="61"/>
      <c r="O31" s="61"/>
      <c r="P31" s="61"/>
      <c r="Q31" s="61"/>
    </row>
    <row r="32" spans="1:17" ht="32.65" customHeight="1">
      <c r="A32" s="12"/>
      <c r="B32" s="9" t="s">
        <v>176</v>
      </c>
      <c r="C32" s="18">
        <v>7070</v>
      </c>
      <c r="D32" s="19">
        <f>C32/C33</f>
        <v>0.30434782608695654</v>
      </c>
      <c r="E32" s="59"/>
      <c r="F32" s="9" t="s">
        <v>303</v>
      </c>
      <c r="G32" s="18">
        <v>9598</v>
      </c>
      <c r="H32" s="19">
        <f>G32/G34</f>
        <v>0.41274619420314784</v>
      </c>
      <c r="I32" s="60"/>
      <c r="J32" s="61"/>
      <c r="K32" s="61"/>
      <c r="L32" s="61"/>
      <c r="M32" s="61"/>
      <c r="N32" s="61"/>
      <c r="O32" s="61"/>
      <c r="P32" s="61"/>
      <c r="Q32" s="61"/>
    </row>
    <row r="33" spans="1:17" ht="20.65" customHeight="1">
      <c r="A33" s="12"/>
      <c r="B33" s="9" t="s">
        <v>50</v>
      </c>
      <c r="C33" s="18">
        <f>SUM(C30:C32)</f>
        <v>23230</v>
      </c>
      <c r="D33" s="19">
        <f>SUM(D30:D32)</f>
        <v>1</v>
      </c>
      <c r="E33" s="59"/>
      <c r="F33" s="9" t="s">
        <v>307</v>
      </c>
      <c r="G33" s="18">
        <v>13656</v>
      </c>
      <c r="H33" s="19">
        <f>G33/G34</f>
        <v>0.58725380579685216</v>
      </c>
      <c r="I33" s="60"/>
      <c r="J33" s="61"/>
      <c r="K33" s="61"/>
      <c r="L33" s="61"/>
      <c r="M33" s="61"/>
      <c r="N33" s="61"/>
      <c r="O33" s="61"/>
      <c r="P33" s="61"/>
      <c r="Q33" s="61"/>
    </row>
    <row r="34" spans="1:17" ht="20.65" customHeight="1">
      <c r="A34" s="49"/>
      <c r="B34" s="62"/>
      <c r="C34" s="63"/>
      <c r="D34" s="63"/>
      <c r="E34" s="64"/>
      <c r="F34" s="9" t="s">
        <v>50</v>
      </c>
      <c r="G34" s="18">
        <f>SUM(G32:G33)</f>
        <v>23254</v>
      </c>
      <c r="H34" s="19">
        <f>SUM(H32:H33)</f>
        <v>1</v>
      </c>
      <c r="I34" s="60"/>
      <c r="J34" s="61"/>
      <c r="K34" s="61"/>
      <c r="L34" s="61"/>
      <c r="M34" s="61"/>
      <c r="N34" s="61"/>
      <c r="O34" s="61"/>
      <c r="P34" s="61"/>
      <c r="Q34" s="61"/>
    </row>
    <row r="35" spans="1:17" ht="20.65" customHeight="1">
      <c r="A35" s="12"/>
      <c r="B35" s="9" t="s">
        <v>185</v>
      </c>
      <c r="C35" s="9" t="s">
        <v>16</v>
      </c>
      <c r="D35" s="9" t="s">
        <v>17</v>
      </c>
      <c r="E35" s="60"/>
      <c r="F35" s="65"/>
      <c r="G35" s="65"/>
      <c r="H35" s="65"/>
      <c r="I35" s="61"/>
      <c r="J35" s="61"/>
      <c r="K35" s="61"/>
      <c r="L35" s="61"/>
      <c r="M35" s="61"/>
      <c r="N35" s="61"/>
      <c r="O35" s="61"/>
      <c r="P35" s="61"/>
      <c r="Q35" s="61"/>
    </row>
    <row r="36" spans="1:17" ht="20.65" customHeight="1">
      <c r="A36" s="12"/>
      <c r="B36" s="9" t="s">
        <v>192</v>
      </c>
      <c r="C36" s="18">
        <v>10806</v>
      </c>
      <c r="D36" s="19">
        <f>C36/C38</f>
        <v>0.45606482653836417</v>
      </c>
      <c r="E36" s="60"/>
      <c r="F36" s="61"/>
      <c r="G36" s="61"/>
      <c r="H36" s="61"/>
      <c r="I36" s="61"/>
      <c r="J36" s="61"/>
      <c r="K36" s="61"/>
      <c r="L36" s="61"/>
      <c r="M36" s="61"/>
      <c r="N36" s="61"/>
      <c r="O36" s="61"/>
      <c r="P36" s="61"/>
      <c r="Q36" s="61"/>
    </row>
    <row r="37" spans="1:17" ht="20.65" customHeight="1">
      <c r="A37" s="12"/>
      <c r="B37" s="9" t="s">
        <v>199</v>
      </c>
      <c r="C37" s="18">
        <v>12888</v>
      </c>
      <c r="D37" s="19">
        <f>C37/C38</f>
        <v>0.54393517346163589</v>
      </c>
      <c r="E37" s="60"/>
      <c r="F37" s="61"/>
      <c r="G37" s="61"/>
      <c r="H37" s="61"/>
      <c r="I37" s="61"/>
      <c r="J37" s="61"/>
      <c r="K37" s="61"/>
      <c r="L37" s="61"/>
      <c r="M37" s="61"/>
      <c r="N37" s="61"/>
      <c r="O37" s="61"/>
      <c r="P37" s="61"/>
      <c r="Q37" s="61"/>
    </row>
    <row r="38" spans="1:17" ht="20.65" customHeight="1">
      <c r="A38" s="12"/>
      <c r="B38" s="9" t="s">
        <v>50</v>
      </c>
      <c r="C38" s="18">
        <f>SUM(C36:C37)</f>
        <v>23694</v>
      </c>
      <c r="D38" s="19">
        <f>SUM(D36:D37)</f>
        <v>1</v>
      </c>
      <c r="E38" s="60"/>
      <c r="F38" s="61"/>
      <c r="G38" s="61"/>
      <c r="H38" s="61"/>
      <c r="I38" s="61"/>
      <c r="J38" s="61"/>
      <c r="K38" s="61"/>
      <c r="L38" s="61"/>
      <c r="M38" s="61"/>
      <c r="N38" s="61"/>
      <c r="O38" s="61"/>
      <c r="P38" s="61"/>
      <c r="Q38" s="61"/>
    </row>
    <row r="39" spans="1:17" ht="20.65" customHeight="1">
      <c r="A39" s="49"/>
      <c r="B39" s="62"/>
      <c r="C39" s="63"/>
      <c r="D39" s="63"/>
      <c r="E39" s="61"/>
      <c r="F39" s="61"/>
      <c r="G39" s="61"/>
      <c r="H39" s="61"/>
      <c r="I39" s="61"/>
      <c r="J39" s="61"/>
      <c r="K39" s="61"/>
      <c r="L39" s="61"/>
      <c r="M39" s="61"/>
      <c r="N39" s="61"/>
      <c r="O39" s="61"/>
      <c r="P39" s="61"/>
      <c r="Q39" s="61"/>
    </row>
    <row r="40" spans="1:17" ht="20.65" customHeight="1">
      <c r="A40" s="12"/>
      <c r="B40" s="9" t="s">
        <v>206</v>
      </c>
      <c r="C40" s="9" t="s">
        <v>16</v>
      </c>
      <c r="D40" s="9" t="s">
        <v>17</v>
      </c>
      <c r="E40" s="60"/>
      <c r="F40" s="61"/>
      <c r="G40" s="61"/>
      <c r="H40" s="61"/>
      <c r="I40" s="61"/>
      <c r="J40" s="61"/>
      <c r="K40" s="61"/>
      <c r="L40" s="61"/>
      <c r="M40" s="61"/>
      <c r="N40" s="61"/>
      <c r="O40" s="61"/>
      <c r="P40" s="61"/>
      <c r="Q40" s="61"/>
    </row>
    <row r="41" spans="1:17" ht="32.65" customHeight="1">
      <c r="A41" s="12"/>
      <c r="B41" s="9" t="s">
        <v>213</v>
      </c>
      <c r="C41" s="18">
        <v>7539</v>
      </c>
      <c r="D41" s="19">
        <f>C41/C44</f>
        <v>0.35504379768296129</v>
      </c>
      <c r="E41" s="60"/>
      <c r="F41" s="61"/>
      <c r="G41" s="61"/>
      <c r="H41" s="61"/>
      <c r="I41" s="61"/>
      <c r="J41" s="61"/>
      <c r="K41" s="61"/>
      <c r="L41" s="61"/>
      <c r="M41" s="61"/>
      <c r="N41" s="61"/>
      <c r="O41" s="61"/>
      <c r="P41" s="61"/>
      <c r="Q41" s="61"/>
    </row>
    <row r="42" spans="1:17" ht="20.65" customHeight="1">
      <c r="A42" s="12"/>
      <c r="B42" s="9" t="s">
        <v>220</v>
      </c>
      <c r="C42" s="18">
        <v>7767</v>
      </c>
      <c r="D42" s="19">
        <f>C42/C44</f>
        <v>0.36578129415089006</v>
      </c>
      <c r="E42" s="60"/>
      <c r="F42" s="61"/>
      <c r="G42" s="61"/>
      <c r="H42" s="61"/>
      <c r="I42" s="61"/>
      <c r="J42" s="61"/>
      <c r="K42" s="61"/>
      <c r="L42" s="61"/>
      <c r="M42" s="61"/>
      <c r="N42" s="61"/>
      <c r="O42" s="61"/>
      <c r="P42" s="61"/>
      <c r="Q42" s="61"/>
    </row>
    <row r="43" spans="1:17" ht="32.65" customHeight="1">
      <c r="A43" s="12"/>
      <c r="B43" s="9" t="s">
        <v>224</v>
      </c>
      <c r="C43" s="18">
        <v>5928</v>
      </c>
      <c r="D43" s="19">
        <f>C43/C44</f>
        <v>0.27917490816614865</v>
      </c>
      <c r="E43" s="60"/>
      <c r="F43" s="61"/>
      <c r="G43" s="61"/>
      <c r="H43" s="61"/>
      <c r="I43" s="61"/>
      <c r="J43" s="61"/>
      <c r="K43" s="61"/>
      <c r="L43" s="61"/>
      <c r="M43" s="61"/>
      <c r="N43" s="61"/>
      <c r="O43" s="61"/>
      <c r="P43" s="61"/>
      <c r="Q43" s="61"/>
    </row>
    <row r="44" spans="1:17" ht="20.65" customHeight="1">
      <c r="A44" s="12"/>
      <c r="B44" s="9" t="s">
        <v>50</v>
      </c>
      <c r="C44" s="18">
        <f>SUM(C41:C43)</f>
        <v>21234</v>
      </c>
      <c r="D44" s="19">
        <f>SUM(D41:D43)</f>
        <v>1</v>
      </c>
      <c r="E44" s="60"/>
      <c r="F44" s="61"/>
      <c r="G44" s="61"/>
      <c r="H44" s="61"/>
      <c r="I44" s="61"/>
      <c r="J44" s="61"/>
      <c r="K44" s="61"/>
      <c r="L44" s="61"/>
      <c r="M44" s="61"/>
      <c r="N44" s="61"/>
      <c r="O44" s="61"/>
      <c r="P44" s="61"/>
      <c r="Q44" s="61"/>
    </row>
    <row r="45" spans="1:17" ht="20.65" customHeight="1">
      <c r="A45" s="49"/>
      <c r="B45" s="62"/>
      <c r="C45" s="63"/>
      <c r="D45" s="63"/>
      <c r="E45" s="61"/>
      <c r="F45" s="61"/>
      <c r="G45" s="61"/>
      <c r="H45" s="61"/>
      <c r="I45" s="61"/>
      <c r="J45" s="61"/>
      <c r="K45" s="61"/>
      <c r="L45" s="61"/>
      <c r="M45" s="61"/>
      <c r="N45" s="61"/>
      <c r="O45" s="61"/>
      <c r="P45" s="61"/>
      <c r="Q45" s="61"/>
    </row>
    <row r="46" spans="1:17" ht="20.65" customHeight="1">
      <c r="A46" s="12"/>
      <c r="B46" s="9" t="s">
        <v>232</v>
      </c>
      <c r="C46" s="9" t="s">
        <v>16</v>
      </c>
      <c r="D46" s="9" t="s">
        <v>17</v>
      </c>
      <c r="E46" s="60"/>
      <c r="F46" s="61"/>
      <c r="G46" s="61"/>
      <c r="H46" s="61"/>
      <c r="I46" s="61"/>
      <c r="J46" s="61"/>
      <c r="K46" s="61"/>
      <c r="L46" s="61"/>
      <c r="M46" s="61"/>
      <c r="N46" s="61"/>
      <c r="O46" s="61"/>
      <c r="P46" s="61"/>
      <c r="Q46" s="61"/>
    </row>
    <row r="47" spans="1:17" ht="20.65" customHeight="1">
      <c r="A47" s="12"/>
      <c r="B47" s="9" t="s">
        <v>237</v>
      </c>
      <c r="C47" s="18">
        <v>9957</v>
      </c>
      <c r="D47" s="19">
        <f>C47/C49</f>
        <v>0.48447839626313743</v>
      </c>
      <c r="E47" s="60"/>
      <c r="F47" s="61"/>
      <c r="G47" s="61"/>
      <c r="H47" s="61"/>
      <c r="I47" s="61"/>
      <c r="J47" s="61"/>
      <c r="K47" s="61"/>
      <c r="L47" s="61"/>
      <c r="M47" s="61"/>
      <c r="N47" s="61"/>
      <c r="O47" s="61"/>
      <c r="P47" s="61"/>
      <c r="Q47" s="61"/>
    </row>
    <row r="48" spans="1:17" ht="32.65" customHeight="1">
      <c r="A48" s="12"/>
      <c r="B48" s="9" t="s">
        <v>241</v>
      </c>
      <c r="C48" s="18">
        <v>10595</v>
      </c>
      <c r="D48" s="19">
        <f>C48/C49</f>
        <v>0.51552160373686262</v>
      </c>
      <c r="E48" s="60"/>
      <c r="F48" s="61"/>
      <c r="G48" s="61"/>
      <c r="H48" s="61"/>
      <c r="I48" s="61"/>
      <c r="J48" s="61"/>
      <c r="K48" s="61"/>
      <c r="L48" s="61"/>
      <c r="M48" s="61"/>
      <c r="N48" s="61"/>
      <c r="O48" s="61"/>
      <c r="P48" s="61"/>
      <c r="Q48" s="61"/>
    </row>
    <row r="49" spans="1:17" ht="20.65" customHeight="1">
      <c r="A49" s="12"/>
      <c r="B49" s="9" t="s">
        <v>50</v>
      </c>
      <c r="C49" s="18">
        <f>SUM(C47:C48)</f>
        <v>20552</v>
      </c>
      <c r="D49" s="19">
        <f>SUM(D47:D48)</f>
        <v>1</v>
      </c>
      <c r="E49" s="60"/>
      <c r="F49" s="61"/>
      <c r="G49" s="61"/>
      <c r="H49" s="61"/>
      <c r="I49" s="61"/>
      <c r="J49" s="61"/>
      <c r="K49" s="61"/>
      <c r="L49" s="61"/>
      <c r="M49" s="61"/>
      <c r="N49" s="61"/>
      <c r="O49" s="61"/>
      <c r="P49" s="61"/>
      <c r="Q49" s="61"/>
    </row>
    <row r="50" spans="1:17" ht="20.65" customHeight="1">
      <c r="A50" s="49"/>
      <c r="B50" s="62"/>
      <c r="C50" s="63"/>
      <c r="D50" s="63"/>
      <c r="E50" s="61"/>
      <c r="F50" s="61"/>
      <c r="G50" s="61"/>
      <c r="H50" s="61"/>
      <c r="I50" s="61"/>
      <c r="J50" s="61"/>
      <c r="K50" s="61"/>
      <c r="L50" s="61"/>
      <c r="M50" s="61"/>
      <c r="N50" s="61"/>
      <c r="O50" s="61"/>
      <c r="P50" s="61"/>
      <c r="Q50" s="61"/>
    </row>
    <row r="51" spans="1:17" ht="32.65" customHeight="1">
      <c r="A51" s="12"/>
      <c r="B51" s="9" t="s">
        <v>250</v>
      </c>
      <c r="C51" s="9" t="s">
        <v>16</v>
      </c>
      <c r="D51" s="9" t="s">
        <v>17</v>
      </c>
      <c r="E51" s="60"/>
      <c r="F51" s="61"/>
      <c r="G51" s="61"/>
      <c r="H51" s="61"/>
      <c r="I51" s="61"/>
      <c r="J51" s="61"/>
      <c r="K51" s="61"/>
      <c r="L51" s="61"/>
      <c r="M51" s="61"/>
      <c r="N51" s="61"/>
      <c r="O51" s="61"/>
      <c r="P51" s="61"/>
      <c r="Q51" s="61"/>
    </row>
    <row r="52" spans="1:17" ht="20.65" customHeight="1">
      <c r="A52" s="12"/>
      <c r="B52" s="9" t="s">
        <v>255</v>
      </c>
      <c r="C52" s="18">
        <v>12211</v>
      </c>
      <c r="D52" s="19">
        <f>C52/C54</f>
        <v>0.59966606099297748</v>
      </c>
      <c r="E52" s="60"/>
      <c r="F52" s="61"/>
      <c r="G52" s="61"/>
      <c r="H52" s="61"/>
      <c r="I52" s="61"/>
      <c r="J52" s="61"/>
      <c r="K52" s="61"/>
      <c r="L52" s="61"/>
      <c r="M52" s="61"/>
      <c r="N52" s="61"/>
      <c r="O52" s="61"/>
      <c r="P52" s="61"/>
      <c r="Q52" s="61"/>
    </row>
    <row r="53" spans="1:17" ht="20.65" customHeight="1">
      <c r="A53" s="12"/>
      <c r="B53" s="9" t="s">
        <v>259</v>
      </c>
      <c r="C53" s="18">
        <v>8152</v>
      </c>
      <c r="D53" s="19">
        <f>C53/C54</f>
        <v>0.40033393900702252</v>
      </c>
      <c r="E53" s="60"/>
      <c r="F53" s="61"/>
      <c r="G53" s="61"/>
      <c r="H53" s="61"/>
      <c r="I53" s="61"/>
      <c r="J53" s="61"/>
      <c r="K53" s="61"/>
      <c r="L53" s="61"/>
      <c r="M53" s="61"/>
      <c r="N53" s="61"/>
      <c r="O53" s="61"/>
      <c r="P53" s="61"/>
      <c r="Q53" s="61"/>
    </row>
    <row r="54" spans="1:17" ht="20.65" customHeight="1">
      <c r="A54" s="12"/>
      <c r="B54" s="9" t="s">
        <v>50</v>
      </c>
      <c r="C54" s="18">
        <f>SUM(C52:C53)</f>
        <v>20363</v>
      </c>
      <c r="D54" s="19">
        <f>SUM(D52:D53)</f>
        <v>1</v>
      </c>
      <c r="E54" s="60"/>
      <c r="F54" s="61"/>
      <c r="G54" s="61"/>
      <c r="H54" s="61"/>
      <c r="I54" s="61"/>
      <c r="J54" s="61"/>
      <c r="K54" s="61"/>
      <c r="L54" s="61"/>
      <c r="M54" s="61"/>
      <c r="N54" s="61"/>
      <c r="O54" s="61"/>
      <c r="P54" s="61"/>
      <c r="Q54" s="61"/>
    </row>
    <row r="55" spans="1:17" ht="20.65" customHeight="1">
      <c r="A55" s="49"/>
      <c r="B55" s="62"/>
      <c r="C55" s="63"/>
      <c r="D55" s="63"/>
      <c r="E55" s="61"/>
      <c r="F55" s="61"/>
      <c r="G55" s="61"/>
      <c r="H55" s="61"/>
      <c r="I55" s="61"/>
      <c r="J55" s="61"/>
      <c r="K55" s="61"/>
      <c r="L55" s="61"/>
      <c r="M55" s="61"/>
      <c r="N55" s="61"/>
      <c r="O55" s="61"/>
      <c r="P55" s="61"/>
      <c r="Q55" s="61"/>
    </row>
    <row r="56" spans="1:17" ht="32.65" customHeight="1">
      <c r="A56" s="12"/>
      <c r="B56" s="9" t="s">
        <v>266</v>
      </c>
      <c r="C56" s="9" t="s">
        <v>16</v>
      </c>
      <c r="D56" s="9" t="s">
        <v>17</v>
      </c>
      <c r="E56" s="60"/>
      <c r="F56" s="61"/>
      <c r="G56" s="61"/>
      <c r="H56" s="61"/>
      <c r="I56" s="61"/>
      <c r="J56" s="61"/>
      <c r="K56" s="61"/>
      <c r="L56" s="61"/>
      <c r="M56" s="61"/>
      <c r="N56" s="61"/>
      <c r="O56" s="61"/>
      <c r="P56" s="61"/>
      <c r="Q56" s="61"/>
    </row>
    <row r="57" spans="1:17" ht="20.65" customHeight="1">
      <c r="A57" s="12"/>
      <c r="B57" s="9" t="s">
        <v>270</v>
      </c>
      <c r="C57" s="18">
        <v>5856</v>
      </c>
      <c r="D57" s="19">
        <f>C57/C60</f>
        <v>0.2879480749373064</v>
      </c>
      <c r="E57" s="60"/>
      <c r="F57" s="61"/>
      <c r="G57" s="61"/>
      <c r="H57" s="61"/>
      <c r="I57" s="61"/>
      <c r="J57" s="61"/>
      <c r="K57" s="61"/>
      <c r="L57" s="61"/>
      <c r="M57" s="61"/>
      <c r="N57" s="61"/>
      <c r="O57" s="61"/>
      <c r="P57" s="61"/>
      <c r="Q57" s="61"/>
    </row>
    <row r="58" spans="1:17" ht="20.65" customHeight="1">
      <c r="A58" s="12"/>
      <c r="B58" s="9" t="s">
        <v>274</v>
      </c>
      <c r="C58" s="18">
        <v>10162</v>
      </c>
      <c r="D58" s="19">
        <f>C58/C60</f>
        <v>0.49968038550425331</v>
      </c>
      <c r="E58" s="60"/>
      <c r="F58" s="61"/>
      <c r="G58" s="61"/>
      <c r="H58" s="61"/>
      <c r="I58" s="61"/>
      <c r="J58" s="61"/>
      <c r="K58" s="61"/>
      <c r="L58" s="61"/>
      <c r="M58" s="61"/>
      <c r="N58" s="61"/>
      <c r="O58" s="61"/>
      <c r="P58" s="61"/>
      <c r="Q58" s="61"/>
    </row>
    <row r="59" spans="1:17" ht="20.65" customHeight="1">
      <c r="A59" s="12"/>
      <c r="B59" s="9" t="s">
        <v>278</v>
      </c>
      <c r="C59" s="18">
        <v>4319</v>
      </c>
      <c r="D59" s="19">
        <f>C59/C60</f>
        <v>0.21237153955844029</v>
      </c>
      <c r="E59" s="60"/>
      <c r="F59" s="61"/>
      <c r="G59" s="61"/>
      <c r="H59" s="61"/>
      <c r="I59" s="61"/>
      <c r="J59" s="61"/>
      <c r="K59" s="61"/>
      <c r="L59" s="61"/>
      <c r="M59" s="61"/>
      <c r="N59" s="61"/>
      <c r="O59" s="61"/>
      <c r="P59" s="61"/>
      <c r="Q59" s="61"/>
    </row>
    <row r="60" spans="1:17" ht="20.65" customHeight="1">
      <c r="A60" s="12"/>
      <c r="B60" s="9" t="s">
        <v>50</v>
      </c>
      <c r="C60" s="18">
        <f>SUM(C57:C59)</f>
        <v>20337</v>
      </c>
      <c r="D60" s="19">
        <f>SUM(D57:D59)</f>
        <v>1</v>
      </c>
      <c r="E60" s="60"/>
      <c r="F60" s="61"/>
      <c r="G60" s="61"/>
      <c r="H60" s="61"/>
      <c r="I60" s="61"/>
      <c r="J60" s="61"/>
      <c r="K60" s="61"/>
      <c r="L60" s="61"/>
      <c r="M60" s="61"/>
      <c r="N60" s="61"/>
      <c r="O60" s="61"/>
      <c r="P60" s="61"/>
      <c r="Q60" s="61"/>
    </row>
    <row r="61" spans="1:17" ht="20.65" customHeight="1">
      <c r="A61" s="49"/>
      <c r="B61" s="62"/>
      <c r="C61" s="63"/>
      <c r="D61" s="63"/>
      <c r="E61" s="61"/>
      <c r="F61" s="61"/>
      <c r="G61" s="61"/>
      <c r="H61" s="61"/>
      <c r="I61" s="61"/>
      <c r="J61" s="61"/>
      <c r="K61" s="61"/>
      <c r="L61" s="61"/>
      <c r="M61" s="61"/>
      <c r="N61" s="61"/>
      <c r="O61" s="61"/>
      <c r="P61" s="61"/>
      <c r="Q61" s="61"/>
    </row>
    <row r="62" spans="1:17" ht="32.65" customHeight="1">
      <c r="A62" s="12"/>
      <c r="B62" s="9" t="s">
        <v>286</v>
      </c>
      <c r="C62" s="9" t="s">
        <v>16</v>
      </c>
      <c r="D62" s="9" t="s">
        <v>17</v>
      </c>
      <c r="E62" s="60"/>
      <c r="F62" s="61"/>
      <c r="G62" s="61"/>
      <c r="H62" s="61"/>
      <c r="I62" s="61"/>
      <c r="J62" s="61"/>
      <c r="K62" s="61"/>
      <c r="L62" s="61"/>
      <c r="M62" s="61"/>
      <c r="N62" s="61"/>
      <c r="O62" s="61"/>
      <c r="P62" s="61"/>
      <c r="Q62" s="61"/>
    </row>
    <row r="63" spans="1:17" ht="20.65" customHeight="1">
      <c r="A63" s="12"/>
      <c r="B63" s="9" t="s">
        <v>291</v>
      </c>
      <c r="C63" s="18">
        <v>10838</v>
      </c>
      <c r="D63" s="19">
        <f>C63/C65</f>
        <v>0.50493850167722698</v>
      </c>
      <c r="E63" s="60"/>
      <c r="F63" s="61"/>
      <c r="G63" s="61"/>
      <c r="H63" s="61"/>
      <c r="I63" s="61"/>
      <c r="J63" s="61"/>
      <c r="K63" s="61"/>
      <c r="L63" s="61"/>
      <c r="M63" s="61"/>
      <c r="N63" s="61"/>
      <c r="O63" s="61"/>
      <c r="P63" s="61"/>
      <c r="Q63" s="61"/>
    </row>
    <row r="64" spans="1:17" ht="20.65" customHeight="1">
      <c r="A64" s="12"/>
      <c r="B64" s="9" t="s">
        <v>295</v>
      </c>
      <c r="C64" s="18">
        <v>10626</v>
      </c>
      <c r="D64" s="19">
        <f>C64/C65</f>
        <v>0.49506149832277302</v>
      </c>
      <c r="E64" s="60"/>
      <c r="F64" s="61"/>
      <c r="G64" s="61"/>
      <c r="H64" s="61"/>
      <c r="I64" s="61"/>
      <c r="J64" s="61"/>
      <c r="K64" s="61"/>
      <c r="L64" s="61"/>
      <c r="M64" s="61"/>
      <c r="N64" s="61"/>
      <c r="O64" s="61"/>
      <c r="P64" s="61"/>
      <c r="Q64" s="61"/>
    </row>
    <row r="65" spans="1:17" ht="20.65" customHeight="1">
      <c r="A65" s="12"/>
      <c r="B65" s="9" t="s">
        <v>50</v>
      </c>
      <c r="C65" s="18">
        <f>SUM(C63:C64)</f>
        <v>21464</v>
      </c>
      <c r="D65" s="19">
        <f>SUM(D63:D64)</f>
        <v>1</v>
      </c>
      <c r="E65" s="60"/>
      <c r="F65" s="61"/>
      <c r="G65" s="61"/>
      <c r="H65" s="61"/>
      <c r="I65" s="61"/>
      <c r="J65" s="61"/>
      <c r="K65" s="61"/>
      <c r="L65" s="61"/>
      <c r="M65" s="61"/>
      <c r="N65" s="61"/>
      <c r="O65" s="61"/>
      <c r="P65" s="61"/>
      <c r="Q65" s="61"/>
    </row>
    <row r="66" spans="1:17" ht="20.65" customHeight="1">
      <c r="A66" s="49"/>
      <c r="B66" s="62"/>
      <c r="C66" s="63"/>
      <c r="D66" s="63"/>
      <c r="E66" s="61"/>
      <c r="F66" s="61"/>
      <c r="G66" s="61"/>
      <c r="H66" s="61"/>
      <c r="I66" s="61"/>
      <c r="J66" s="61"/>
      <c r="K66" s="61"/>
      <c r="L66" s="61"/>
      <c r="M66" s="61"/>
      <c r="N66" s="61"/>
      <c r="O66" s="61"/>
      <c r="P66" s="61"/>
      <c r="Q66" s="61"/>
    </row>
    <row r="67" spans="1:17" ht="20.65" customHeight="1">
      <c r="A67" s="12"/>
      <c r="B67" s="9" t="s">
        <v>301</v>
      </c>
      <c r="C67" s="9" t="s">
        <v>16</v>
      </c>
      <c r="D67" s="9" t="s">
        <v>17</v>
      </c>
      <c r="E67" s="60"/>
      <c r="F67" s="61"/>
      <c r="G67" s="61"/>
      <c r="H67" s="61"/>
      <c r="I67" s="61"/>
      <c r="J67" s="61"/>
      <c r="K67" s="61"/>
      <c r="L67" s="61"/>
      <c r="M67" s="61"/>
      <c r="N67" s="61"/>
      <c r="O67" s="61"/>
      <c r="P67" s="61"/>
      <c r="Q67" s="61"/>
    </row>
    <row r="68" spans="1:17" ht="20.65" customHeight="1">
      <c r="A68" s="12"/>
      <c r="B68" s="9" t="s">
        <v>305</v>
      </c>
      <c r="C68" s="18">
        <v>5111</v>
      </c>
      <c r="D68" s="19">
        <f>C68/C70</f>
        <v>0.20963044994052746</v>
      </c>
      <c r="E68" s="60"/>
      <c r="F68" s="61"/>
      <c r="G68" s="61"/>
      <c r="H68" s="61"/>
      <c r="I68" s="61"/>
      <c r="J68" s="61"/>
      <c r="K68" s="61"/>
      <c r="L68" s="61"/>
      <c r="M68" s="61"/>
      <c r="N68" s="61"/>
      <c r="O68" s="61"/>
      <c r="P68" s="61"/>
      <c r="Q68" s="61"/>
    </row>
    <row r="69" spans="1:17" ht="20.65" customHeight="1">
      <c r="A69" s="12"/>
      <c r="B69" s="9" t="s">
        <v>309</v>
      </c>
      <c r="C69" s="18">
        <v>19270</v>
      </c>
      <c r="D69" s="19">
        <f>C69/C70</f>
        <v>0.79036955005947251</v>
      </c>
      <c r="E69" s="60"/>
      <c r="F69" s="61"/>
      <c r="G69" s="61"/>
      <c r="H69" s="61"/>
      <c r="I69" s="61"/>
      <c r="J69" s="61"/>
      <c r="K69" s="61"/>
      <c r="L69" s="61"/>
      <c r="M69" s="61"/>
      <c r="N69" s="61"/>
      <c r="O69" s="61"/>
      <c r="P69" s="61"/>
      <c r="Q69" s="61"/>
    </row>
    <row r="70" spans="1:17" ht="20.65" customHeight="1">
      <c r="A70" s="12"/>
      <c r="B70" s="9" t="s">
        <v>50</v>
      </c>
      <c r="C70" s="18">
        <f>SUM(C68:C69)</f>
        <v>24381</v>
      </c>
      <c r="D70" s="19">
        <f>SUM(D68:D69)</f>
        <v>1</v>
      </c>
      <c r="E70" s="60"/>
      <c r="F70" s="61"/>
      <c r="G70" s="61"/>
      <c r="H70" s="61"/>
      <c r="I70" s="61"/>
      <c r="J70" s="61"/>
      <c r="K70" s="61"/>
      <c r="L70" s="61"/>
      <c r="M70" s="61"/>
      <c r="N70" s="61"/>
      <c r="O70" s="61"/>
      <c r="P70" s="61"/>
      <c r="Q70" s="61"/>
    </row>
    <row r="71" spans="1:17" ht="20.65" customHeight="1">
      <c r="A71" s="49"/>
      <c r="B71" s="62"/>
      <c r="C71" s="63"/>
      <c r="D71" s="63"/>
      <c r="E71" s="61"/>
      <c r="F71" s="61"/>
      <c r="G71" s="61"/>
      <c r="H71" s="61"/>
      <c r="I71" s="61"/>
      <c r="J71" s="61"/>
      <c r="K71" s="61"/>
      <c r="L71" s="61"/>
      <c r="M71" s="61"/>
      <c r="N71" s="61"/>
      <c r="O71" s="61"/>
      <c r="P71" s="61"/>
      <c r="Q71" s="61"/>
    </row>
    <row r="72" spans="1:17" ht="20.65" customHeight="1">
      <c r="A72" s="12"/>
      <c r="B72" s="9" t="s">
        <v>313</v>
      </c>
      <c r="C72" s="9" t="s">
        <v>16</v>
      </c>
      <c r="D72" s="9" t="s">
        <v>17</v>
      </c>
      <c r="E72" s="60"/>
      <c r="F72" s="61"/>
      <c r="G72" s="61"/>
      <c r="H72" s="61"/>
      <c r="I72" s="61"/>
      <c r="J72" s="61"/>
      <c r="K72" s="61"/>
      <c r="L72" s="61"/>
      <c r="M72" s="61"/>
      <c r="N72" s="61"/>
      <c r="O72" s="61"/>
      <c r="P72" s="61"/>
      <c r="Q72" s="61"/>
    </row>
    <row r="73" spans="1:17" ht="20.65" customHeight="1">
      <c r="A73" s="12"/>
      <c r="B73" s="9" t="s">
        <v>317</v>
      </c>
      <c r="C73" s="18">
        <v>5566</v>
      </c>
      <c r="D73" s="19">
        <f>C73/C76</f>
        <v>0.25033732121975355</v>
      </c>
      <c r="E73" s="60"/>
      <c r="F73" s="61"/>
      <c r="G73" s="61"/>
      <c r="H73" s="61"/>
      <c r="I73" s="61"/>
      <c r="J73" s="61"/>
      <c r="K73" s="61"/>
      <c r="L73" s="61"/>
      <c r="M73" s="61"/>
      <c r="N73" s="61"/>
      <c r="O73" s="61"/>
      <c r="P73" s="61"/>
      <c r="Q73" s="61"/>
    </row>
    <row r="74" spans="1:17" ht="20.65" customHeight="1">
      <c r="A74" s="12"/>
      <c r="B74" s="9" t="s">
        <v>321</v>
      </c>
      <c r="C74" s="18">
        <v>4385</v>
      </c>
      <c r="D74" s="19">
        <f>C74/C76</f>
        <v>0.19722047314923091</v>
      </c>
      <c r="E74" s="60"/>
      <c r="F74" s="61"/>
      <c r="G74" s="61"/>
      <c r="H74" s="61"/>
      <c r="I74" s="61"/>
      <c r="J74" s="61"/>
      <c r="K74" s="61"/>
      <c r="L74" s="61"/>
      <c r="M74" s="61"/>
      <c r="N74" s="61"/>
      <c r="O74" s="61"/>
      <c r="P74" s="61"/>
      <c r="Q74" s="61"/>
    </row>
    <row r="75" spans="1:17" ht="20.65" customHeight="1">
      <c r="A75" s="12"/>
      <c r="B75" s="9" t="s">
        <v>323</v>
      </c>
      <c r="C75" s="18">
        <v>12283</v>
      </c>
      <c r="D75" s="19">
        <f>C75/C76</f>
        <v>0.55244220563101554</v>
      </c>
      <c r="E75" s="60"/>
      <c r="F75" s="61"/>
      <c r="G75" s="61"/>
      <c r="H75" s="61"/>
      <c r="I75" s="61"/>
      <c r="J75" s="61"/>
      <c r="K75" s="61"/>
      <c r="L75" s="61"/>
      <c r="M75" s="61"/>
      <c r="N75" s="61"/>
      <c r="O75" s="61"/>
      <c r="P75" s="61"/>
      <c r="Q75" s="61"/>
    </row>
    <row r="76" spans="1:17" ht="20.65" customHeight="1">
      <c r="A76" s="12"/>
      <c r="B76" s="9" t="s">
        <v>50</v>
      </c>
      <c r="C76" s="18">
        <f>SUM(C73:C75)</f>
        <v>22234</v>
      </c>
      <c r="D76" s="19">
        <f>SUM(D73:D75)</f>
        <v>1</v>
      </c>
      <c r="E76" s="60"/>
      <c r="F76" s="61"/>
      <c r="G76" s="61"/>
      <c r="H76" s="61"/>
      <c r="I76" s="61"/>
      <c r="J76" s="61"/>
      <c r="K76" s="61"/>
      <c r="L76" s="61"/>
      <c r="M76" s="61"/>
      <c r="N76" s="61"/>
      <c r="O76" s="61"/>
      <c r="P76" s="61"/>
      <c r="Q76" s="61"/>
    </row>
    <row r="77" spans="1:17" ht="20.65" customHeight="1">
      <c r="A77" s="40"/>
      <c r="B77" s="66"/>
      <c r="C77" s="66"/>
      <c r="D77" s="66"/>
      <c r="E77" s="67"/>
      <c r="F77" s="61"/>
      <c r="G77" s="61"/>
      <c r="H77" s="61"/>
      <c r="I77" s="61"/>
      <c r="J77" s="61"/>
      <c r="K77" s="61"/>
      <c r="L77" s="61"/>
      <c r="M77" s="61"/>
      <c r="N77" s="61"/>
      <c r="O77" s="61"/>
      <c r="P77" s="61"/>
      <c r="Q77" s="61"/>
    </row>
    <row r="78" spans="1:17" ht="20.65" customHeight="1">
      <c r="A78" s="12"/>
      <c r="B78" s="9" t="s">
        <v>327</v>
      </c>
      <c r="C78" s="9" t="s">
        <v>16</v>
      </c>
      <c r="D78" s="9" t="s">
        <v>17</v>
      </c>
      <c r="E78" s="60"/>
      <c r="F78" s="61"/>
      <c r="G78" s="61"/>
      <c r="H78" s="61"/>
      <c r="I78" s="61"/>
      <c r="J78" s="61"/>
      <c r="K78" s="61"/>
      <c r="L78" s="61"/>
      <c r="M78" s="61"/>
      <c r="N78" s="61"/>
      <c r="O78" s="61"/>
      <c r="P78" s="61"/>
      <c r="Q78" s="61"/>
    </row>
    <row r="79" spans="1:17" ht="20.65" customHeight="1">
      <c r="A79" s="12"/>
      <c r="B79" s="9" t="s">
        <v>330</v>
      </c>
      <c r="C79" s="18">
        <v>8624</v>
      </c>
      <c r="D79" s="19">
        <f>C79/C82</f>
        <v>0.36380510440835268</v>
      </c>
      <c r="E79" s="60"/>
      <c r="F79" s="61"/>
      <c r="G79" s="61"/>
      <c r="H79" s="61"/>
      <c r="I79" s="61"/>
      <c r="J79" s="61"/>
      <c r="K79" s="61"/>
      <c r="L79" s="61"/>
      <c r="M79" s="61"/>
      <c r="N79" s="61"/>
      <c r="O79" s="61"/>
      <c r="P79" s="61"/>
      <c r="Q79" s="61"/>
    </row>
    <row r="80" spans="1:17" ht="20.65" customHeight="1">
      <c r="A80" s="12"/>
      <c r="B80" s="9" t="s">
        <v>332</v>
      </c>
      <c r="C80" s="18">
        <v>2808</v>
      </c>
      <c r="D80" s="19">
        <f>C80/C82</f>
        <v>0.11845602193630037</v>
      </c>
      <c r="E80" s="60"/>
      <c r="F80" s="61"/>
      <c r="G80" s="61"/>
      <c r="H80" s="61"/>
      <c r="I80" s="61"/>
      <c r="J80" s="61"/>
      <c r="K80" s="61"/>
      <c r="L80" s="61"/>
      <c r="M80" s="61"/>
      <c r="N80" s="61"/>
      <c r="O80" s="61"/>
      <c r="P80" s="61"/>
      <c r="Q80" s="61"/>
    </row>
    <row r="81" spans="1:17" ht="20.65" customHeight="1">
      <c r="A81" s="12"/>
      <c r="B81" s="9" t="s">
        <v>333</v>
      </c>
      <c r="C81" s="18">
        <v>12273</v>
      </c>
      <c r="D81" s="19">
        <f>C81/C82</f>
        <v>0.51773887365534699</v>
      </c>
      <c r="E81" s="60"/>
      <c r="F81" s="61"/>
      <c r="G81" s="61"/>
      <c r="H81" s="61"/>
      <c r="I81" s="61"/>
      <c r="J81" s="61"/>
      <c r="K81" s="61"/>
      <c r="L81" s="61"/>
      <c r="M81" s="61"/>
      <c r="N81" s="61"/>
      <c r="O81" s="61"/>
      <c r="P81" s="61"/>
      <c r="Q81" s="61"/>
    </row>
    <row r="82" spans="1:17" ht="20.65" customHeight="1">
      <c r="A82" s="12"/>
      <c r="B82" s="9" t="s">
        <v>50</v>
      </c>
      <c r="C82" s="18">
        <f>SUM(C79:C81)</f>
        <v>23705</v>
      </c>
      <c r="D82" s="19">
        <f>SUM(D79:D81)</f>
        <v>1</v>
      </c>
      <c r="E82" s="60"/>
      <c r="F82" s="61"/>
      <c r="G82" s="61"/>
      <c r="H82" s="61"/>
      <c r="I82" s="61"/>
      <c r="J82" s="61"/>
      <c r="K82" s="61"/>
      <c r="L82" s="61"/>
      <c r="M82" s="61"/>
      <c r="N82" s="61"/>
      <c r="O82" s="61"/>
      <c r="P82" s="61"/>
      <c r="Q82" s="61"/>
    </row>
    <row r="83" spans="1:17" ht="20.65" customHeight="1">
      <c r="A83" s="40"/>
      <c r="B83" s="66"/>
      <c r="C83" s="66"/>
      <c r="D83" s="66"/>
      <c r="E83" s="67"/>
      <c r="F83" s="61"/>
      <c r="G83" s="61"/>
      <c r="H83" s="61"/>
      <c r="I83" s="61"/>
      <c r="J83" s="61"/>
      <c r="K83" s="61"/>
      <c r="L83" s="61"/>
      <c r="M83" s="61"/>
      <c r="N83" s="61"/>
      <c r="O83" s="61"/>
      <c r="P83" s="61"/>
      <c r="Q83" s="61"/>
    </row>
    <row r="84" spans="1:17" ht="32.65" customHeight="1">
      <c r="A84" s="12"/>
      <c r="B84" s="9" t="s">
        <v>338</v>
      </c>
      <c r="C84" s="9" t="s">
        <v>16</v>
      </c>
      <c r="D84" s="9" t="s">
        <v>17</v>
      </c>
      <c r="E84" s="60"/>
      <c r="F84" s="61"/>
      <c r="G84" s="61"/>
      <c r="H84" s="61"/>
      <c r="I84" s="61"/>
      <c r="J84" s="61"/>
      <c r="K84" s="61"/>
      <c r="L84" s="61"/>
      <c r="M84" s="61"/>
      <c r="N84" s="61"/>
      <c r="O84" s="61"/>
      <c r="P84" s="61"/>
      <c r="Q84" s="61"/>
    </row>
    <row r="85" spans="1:17" ht="20.65" customHeight="1">
      <c r="A85" s="12"/>
      <c r="B85" s="9" t="s">
        <v>340</v>
      </c>
      <c r="C85" s="18">
        <v>2197</v>
      </c>
      <c r="D85" s="19">
        <f>C85/C89</f>
        <v>9.3812716170630681E-2</v>
      </c>
      <c r="E85" s="60"/>
      <c r="F85" s="61"/>
      <c r="G85" s="61"/>
      <c r="H85" s="61"/>
      <c r="I85" s="61"/>
      <c r="J85" s="61"/>
      <c r="K85" s="61"/>
      <c r="L85" s="61"/>
      <c r="M85" s="61"/>
      <c r="N85" s="61"/>
      <c r="O85" s="61"/>
      <c r="P85" s="61"/>
      <c r="Q85" s="61"/>
    </row>
    <row r="86" spans="1:17" ht="20.65" customHeight="1">
      <c r="A86" s="12"/>
      <c r="B86" s="9" t="s">
        <v>342</v>
      </c>
      <c r="C86" s="18">
        <v>6440</v>
      </c>
      <c r="D86" s="19">
        <f>C86/C89</f>
        <v>0.27499039241641404</v>
      </c>
      <c r="E86" s="60"/>
      <c r="F86" s="61"/>
      <c r="G86" s="61"/>
      <c r="H86" s="61"/>
      <c r="I86" s="61"/>
      <c r="J86" s="61"/>
      <c r="K86" s="61"/>
      <c r="L86" s="61"/>
      <c r="M86" s="61"/>
      <c r="N86" s="61"/>
      <c r="O86" s="61"/>
      <c r="P86" s="61"/>
      <c r="Q86" s="61"/>
    </row>
    <row r="87" spans="1:17" ht="20.65" customHeight="1">
      <c r="A87" s="12"/>
      <c r="B87" s="9" t="s">
        <v>344</v>
      </c>
      <c r="C87" s="18">
        <v>2838</v>
      </c>
      <c r="D87" s="19">
        <f>C87/C89</f>
        <v>0.12118365429779239</v>
      </c>
      <c r="E87" s="60"/>
      <c r="F87" s="61"/>
      <c r="G87" s="61"/>
      <c r="H87" s="61"/>
      <c r="I87" s="61"/>
      <c r="J87" s="61"/>
      <c r="K87" s="61"/>
      <c r="L87" s="61"/>
      <c r="M87" s="61"/>
      <c r="N87" s="61"/>
      <c r="O87" s="61"/>
      <c r="P87" s="61"/>
      <c r="Q87" s="61"/>
    </row>
    <row r="88" spans="1:17" ht="20.65" customHeight="1">
      <c r="A88" s="12"/>
      <c r="B88" s="9" t="s">
        <v>346</v>
      </c>
      <c r="C88" s="18">
        <v>11944</v>
      </c>
      <c r="D88" s="19">
        <f>C88/C89</f>
        <v>0.51001323711516289</v>
      </c>
      <c r="E88" s="60"/>
      <c r="F88" s="61"/>
      <c r="G88" s="61"/>
      <c r="H88" s="61"/>
      <c r="I88" s="61"/>
      <c r="J88" s="61"/>
      <c r="K88" s="61"/>
      <c r="L88" s="61"/>
      <c r="M88" s="61"/>
      <c r="N88" s="61"/>
      <c r="O88" s="61"/>
      <c r="P88" s="61"/>
      <c r="Q88" s="61"/>
    </row>
    <row r="89" spans="1:17" ht="20.65" customHeight="1">
      <c r="A89" s="12"/>
      <c r="B89" s="9" t="s">
        <v>50</v>
      </c>
      <c r="C89" s="18">
        <f>SUM(C85:C88)</f>
        <v>23419</v>
      </c>
      <c r="D89" s="19">
        <f>SUM(D85:D88)</f>
        <v>1</v>
      </c>
      <c r="E89" s="60"/>
      <c r="F89" s="61"/>
      <c r="G89" s="61"/>
      <c r="H89" s="61"/>
      <c r="I89" s="61"/>
      <c r="J89" s="61"/>
      <c r="K89" s="61"/>
      <c r="L89" s="61"/>
      <c r="M89" s="61"/>
      <c r="N89" s="61"/>
      <c r="O89" s="61"/>
      <c r="P89" s="61"/>
      <c r="Q89" s="61"/>
    </row>
    <row r="90" spans="1:17" ht="20.65" customHeight="1">
      <c r="A90" s="40"/>
      <c r="B90" s="66"/>
      <c r="C90" s="66"/>
      <c r="D90" s="66"/>
      <c r="E90" s="67"/>
      <c r="F90" s="61"/>
      <c r="G90" s="61"/>
      <c r="H90" s="61"/>
      <c r="I90" s="61"/>
      <c r="J90" s="61"/>
      <c r="K90" s="61"/>
      <c r="L90" s="61"/>
      <c r="M90" s="61"/>
      <c r="N90" s="61"/>
      <c r="O90" s="61"/>
      <c r="P90" s="61"/>
      <c r="Q90" s="61"/>
    </row>
    <row r="91" spans="1:17" ht="20.65" customHeight="1">
      <c r="A91" s="12"/>
      <c r="B91" s="9" t="s">
        <v>352</v>
      </c>
      <c r="C91" s="9" t="s">
        <v>16</v>
      </c>
      <c r="D91" s="9" t="s">
        <v>17</v>
      </c>
      <c r="E91" s="60"/>
      <c r="F91" s="61"/>
      <c r="G91" s="61"/>
      <c r="H91" s="61"/>
      <c r="I91" s="61"/>
      <c r="J91" s="61"/>
      <c r="K91" s="61"/>
      <c r="L91" s="61"/>
      <c r="M91" s="61"/>
      <c r="N91" s="61"/>
      <c r="O91" s="61"/>
      <c r="P91" s="61"/>
      <c r="Q91" s="61"/>
    </row>
    <row r="92" spans="1:17" ht="20.65" customHeight="1">
      <c r="A92" s="12"/>
      <c r="B92" s="9" t="s">
        <v>353</v>
      </c>
      <c r="C92" s="18">
        <v>9821</v>
      </c>
      <c r="D92" s="19">
        <f>C92/C94</f>
        <v>0.44519492293744334</v>
      </c>
      <c r="E92" s="60"/>
      <c r="F92" s="61"/>
      <c r="G92" s="61"/>
      <c r="H92" s="61"/>
      <c r="I92" s="61"/>
      <c r="J92" s="61"/>
      <c r="K92" s="61"/>
      <c r="L92" s="61"/>
      <c r="M92" s="61"/>
      <c r="N92" s="61"/>
      <c r="O92" s="61"/>
      <c r="P92" s="61"/>
      <c r="Q92" s="61"/>
    </row>
    <row r="93" spans="1:17" ht="20.65" customHeight="1">
      <c r="A93" s="12"/>
      <c r="B93" s="9" t="s">
        <v>355</v>
      </c>
      <c r="C93" s="18">
        <v>12239</v>
      </c>
      <c r="D93" s="19">
        <f>C93/C94</f>
        <v>0.55480507706255666</v>
      </c>
      <c r="E93" s="60"/>
      <c r="F93" s="61"/>
      <c r="G93" s="61"/>
      <c r="H93" s="61"/>
      <c r="I93" s="61"/>
      <c r="J93" s="61"/>
      <c r="K93" s="61"/>
      <c r="L93" s="61"/>
      <c r="M93" s="61"/>
      <c r="N93" s="61"/>
      <c r="O93" s="61"/>
      <c r="P93" s="61"/>
      <c r="Q93" s="61"/>
    </row>
    <row r="94" spans="1:17" ht="20.65" customHeight="1">
      <c r="A94" s="12"/>
      <c r="B94" s="9" t="s">
        <v>50</v>
      </c>
      <c r="C94" s="18">
        <f>SUM(C92:C93)</f>
        <v>22060</v>
      </c>
      <c r="D94" s="19">
        <f>SUM(D92:D93)</f>
        <v>1</v>
      </c>
      <c r="E94" s="60"/>
      <c r="F94" s="61"/>
      <c r="G94" s="61"/>
      <c r="H94" s="61"/>
      <c r="I94" s="61"/>
      <c r="J94" s="61"/>
      <c r="K94" s="61"/>
      <c r="L94" s="61"/>
      <c r="M94" s="61"/>
      <c r="N94" s="61"/>
      <c r="O94" s="61"/>
      <c r="P94" s="61"/>
      <c r="Q94" s="61"/>
    </row>
    <row r="95" spans="1:17" ht="20.65" customHeight="1">
      <c r="A95" s="40"/>
      <c r="B95" s="66"/>
      <c r="C95" s="66"/>
      <c r="D95" s="66"/>
      <c r="E95" s="67"/>
      <c r="F95" s="61"/>
      <c r="G95" s="61"/>
      <c r="H95" s="61"/>
      <c r="I95" s="61"/>
      <c r="J95" s="61"/>
      <c r="K95" s="61"/>
      <c r="L95" s="61"/>
      <c r="M95" s="61"/>
      <c r="N95" s="61"/>
      <c r="O95" s="61"/>
      <c r="P95" s="61"/>
      <c r="Q95" s="61"/>
    </row>
    <row r="96" spans="1:17" ht="20.65" customHeight="1">
      <c r="A96" s="12"/>
      <c r="B96" s="9" t="s">
        <v>361</v>
      </c>
      <c r="C96" s="9" t="s">
        <v>16</v>
      </c>
      <c r="D96" s="9" t="s">
        <v>17</v>
      </c>
      <c r="E96" s="60"/>
      <c r="F96" s="61"/>
      <c r="G96" s="61"/>
      <c r="H96" s="61"/>
      <c r="I96" s="61"/>
      <c r="J96" s="61"/>
      <c r="K96" s="61"/>
      <c r="L96" s="61"/>
      <c r="M96" s="61"/>
      <c r="N96" s="61"/>
      <c r="O96" s="61"/>
      <c r="P96" s="61"/>
      <c r="Q96" s="61"/>
    </row>
    <row r="97" spans="1:17" ht="32.65" customHeight="1">
      <c r="A97" s="12"/>
      <c r="B97" s="9" t="s">
        <v>362</v>
      </c>
      <c r="C97" s="18">
        <v>14715</v>
      </c>
      <c r="D97" s="19">
        <f>C97/C99</f>
        <v>0.68384608234966071</v>
      </c>
      <c r="E97" s="60"/>
      <c r="F97" s="61"/>
      <c r="G97" s="61"/>
      <c r="H97" s="61"/>
      <c r="I97" s="61"/>
      <c r="J97" s="61"/>
      <c r="K97" s="61"/>
      <c r="L97" s="61"/>
      <c r="M97" s="61"/>
      <c r="N97" s="61"/>
      <c r="O97" s="61"/>
      <c r="P97" s="61"/>
      <c r="Q97" s="61"/>
    </row>
    <row r="98" spans="1:17" ht="20.65" customHeight="1">
      <c r="A98" s="12"/>
      <c r="B98" s="9" t="s">
        <v>364</v>
      </c>
      <c r="C98" s="18">
        <v>6803</v>
      </c>
      <c r="D98" s="19">
        <f>C98/C99</f>
        <v>0.31615391765033923</v>
      </c>
      <c r="E98" s="60"/>
      <c r="F98" s="61"/>
      <c r="G98" s="61"/>
      <c r="H98" s="61"/>
      <c r="I98" s="61"/>
      <c r="J98" s="61"/>
      <c r="K98" s="61"/>
      <c r="L98" s="61"/>
      <c r="M98" s="61"/>
      <c r="N98" s="61"/>
      <c r="O98" s="61"/>
      <c r="P98" s="61"/>
      <c r="Q98" s="61"/>
    </row>
    <row r="99" spans="1:17" ht="20.65" customHeight="1">
      <c r="A99" s="12"/>
      <c r="B99" s="9" t="s">
        <v>50</v>
      </c>
      <c r="C99" s="18">
        <f>SUM(C97:C98)</f>
        <v>21518</v>
      </c>
      <c r="D99" s="19">
        <f>SUM(D97:D98)</f>
        <v>1</v>
      </c>
      <c r="E99" s="60"/>
      <c r="F99" s="61"/>
      <c r="G99" s="61"/>
      <c r="H99" s="61"/>
      <c r="I99" s="61"/>
      <c r="J99" s="61"/>
      <c r="K99" s="61"/>
      <c r="L99" s="61"/>
      <c r="M99" s="61"/>
      <c r="N99" s="61"/>
      <c r="O99" s="61"/>
      <c r="P99" s="61"/>
      <c r="Q99" s="61"/>
    </row>
    <row r="100" spans="1:17" ht="20.45" customHeight="1">
      <c r="A100" s="49"/>
      <c r="B100" s="68"/>
      <c r="C100" s="69"/>
      <c r="D100" s="69"/>
      <c r="E100" s="61"/>
      <c r="F100" s="61"/>
      <c r="G100" s="61"/>
      <c r="H100" s="61"/>
      <c r="I100" s="61"/>
      <c r="J100" s="61"/>
      <c r="K100" s="61"/>
      <c r="L100" s="61"/>
      <c r="M100" s="61"/>
      <c r="N100" s="61"/>
      <c r="O100" s="61"/>
      <c r="P100" s="61"/>
      <c r="Q100" s="61"/>
    </row>
    <row r="101" spans="1:17" ht="20.100000000000001" customHeight="1">
      <c r="A101" s="49"/>
      <c r="B101" s="70"/>
      <c r="C101" s="71"/>
      <c r="D101" s="71"/>
      <c r="E101" s="61"/>
      <c r="F101" s="61"/>
      <c r="G101" s="61"/>
      <c r="H101" s="61"/>
      <c r="I101" s="61"/>
      <c r="J101" s="61"/>
      <c r="K101" s="61"/>
      <c r="L101" s="61"/>
      <c r="M101" s="61"/>
      <c r="N101" s="61"/>
      <c r="O101" s="61"/>
      <c r="P101" s="61"/>
      <c r="Q101" s="61"/>
    </row>
    <row r="102" spans="1:17" ht="20.100000000000001" customHeight="1">
      <c r="A102" s="49"/>
      <c r="B102" s="70"/>
      <c r="C102" s="71"/>
      <c r="D102" s="71"/>
      <c r="E102" s="61"/>
      <c r="F102" s="61"/>
      <c r="G102" s="61"/>
      <c r="H102" s="61"/>
      <c r="I102" s="61"/>
      <c r="J102" s="61"/>
      <c r="K102" s="61"/>
      <c r="L102" s="61"/>
      <c r="M102" s="61"/>
      <c r="N102" s="61"/>
      <c r="O102" s="61"/>
      <c r="P102" s="61"/>
      <c r="Q102" s="61"/>
    </row>
    <row r="103" spans="1:17" ht="20.100000000000001" customHeight="1">
      <c r="A103" s="49"/>
      <c r="B103" s="70"/>
      <c r="C103" s="71"/>
      <c r="D103" s="71"/>
      <c r="E103" s="61"/>
      <c r="F103" s="61"/>
      <c r="G103" s="61"/>
      <c r="H103" s="61"/>
      <c r="I103" s="61"/>
      <c r="J103" s="61"/>
      <c r="K103" s="61"/>
      <c r="L103" s="61"/>
      <c r="M103" s="61"/>
      <c r="N103" s="61"/>
      <c r="O103" s="61"/>
      <c r="P103" s="61"/>
      <c r="Q103" s="61"/>
    </row>
    <row r="104" spans="1:17" ht="20.100000000000001" customHeight="1">
      <c r="A104" s="49"/>
      <c r="B104" s="70"/>
      <c r="C104" s="71"/>
      <c r="D104" s="71"/>
      <c r="E104" s="61"/>
      <c r="F104" s="61"/>
      <c r="G104" s="61"/>
      <c r="H104" s="61"/>
      <c r="I104" s="61"/>
      <c r="J104" s="61"/>
      <c r="K104" s="61"/>
      <c r="L104" s="61"/>
      <c r="M104" s="61"/>
      <c r="N104" s="61"/>
      <c r="O104" s="61"/>
      <c r="P104" s="61"/>
      <c r="Q104" s="61"/>
    </row>
    <row r="105" spans="1:17" ht="20.100000000000001" customHeight="1">
      <c r="A105" s="49"/>
      <c r="B105" s="70"/>
      <c r="C105" s="71"/>
      <c r="D105" s="71"/>
      <c r="E105" s="61"/>
      <c r="F105" s="61"/>
      <c r="G105" s="61"/>
      <c r="H105" s="61"/>
      <c r="I105" s="61"/>
      <c r="J105" s="61"/>
      <c r="K105" s="61"/>
      <c r="L105" s="61"/>
      <c r="M105" s="61"/>
      <c r="N105" s="61"/>
      <c r="O105" s="61"/>
      <c r="P105" s="61"/>
      <c r="Q105" s="61"/>
    </row>
    <row r="106" spans="1:17" ht="20.100000000000001" customHeight="1">
      <c r="A106" s="49"/>
      <c r="B106" s="70"/>
      <c r="C106" s="71"/>
      <c r="D106" s="71"/>
      <c r="E106" s="61"/>
      <c r="F106" s="61"/>
      <c r="G106" s="61"/>
      <c r="H106" s="61"/>
      <c r="I106" s="61"/>
      <c r="J106" s="61"/>
      <c r="K106" s="61"/>
      <c r="L106" s="61"/>
      <c r="M106" s="61"/>
      <c r="N106" s="61"/>
      <c r="O106" s="61"/>
      <c r="P106" s="61"/>
      <c r="Q106" s="61"/>
    </row>
    <row r="107" spans="1:17" ht="20.100000000000001" customHeight="1">
      <c r="A107" s="49"/>
      <c r="B107" s="70"/>
      <c r="C107" s="71"/>
      <c r="D107" s="71"/>
      <c r="E107" s="61"/>
      <c r="F107" s="61"/>
      <c r="G107" s="61"/>
      <c r="H107" s="61"/>
      <c r="I107" s="61"/>
      <c r="J107" s="61"/>
      <c r="K107" s="61"/>
      <c r="L107" s="61"/>
      <c r="M107" s="61"/>
      <c r="N107" s="61"/>
      <c r="O107" s="61"/>
      <c r="P107" s="61"/>
      <c r="Q107" s="61"/>
    </row>
    <row r="108" spans="1:17" ht="20.100000000000001" customHeight="1">
      <c r="A108" s="49"/>
      <c r="B108" s="70"/>
      <c r="C108" s="71"/>
      <c r="D108" s="71"/>
      <c r="E108" s="61"/>
      <c r="F108" s="61"/>
      <c r="G108" s="61"/>
      <c r="H108" s="61"/>
      <c r="I108" s="61"/>
      <c r="J108" s="61"/>
      <c r="K108" s="61"/>
      <c r="L108" s="61"/>
      <c r="M108" s="61"/>
      <c r="N108" s="61"/>
      <c r="O108" s="61"/>
      <c r="P108" s="61"/>
      <c r="Q108" s="61"/>
    </row>
  </sheetData>
  <mergeCells count="1">
    <mergeCell ref="A1:Q1"/>
  </mergeCells>
  <pageMargins left="1" right="1" top="1" bottom="1" header="0.25" footer="0.25"/>
  <pageSetup orientation="portrait"/>
  <headerFooter>
    <oddFooter>&amp;C&amp;"Helvetica Neue,Regular"&amp;12&amp;K000000&amp;P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3"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41</v>
      </c>
      <c r="D4" s="19">
        <f>C4/C9</f>
        <v>0.11171662125340599</v>
      </c>
      <c r="E4" s="60"/>
    </row>
    <row r="5" spans="1:5" ht="20.65" customHeight="1">
      <c r="A5" s="12"/>
      <c r="B5" s="9" t="s">
        <v>37</v>
      </c>
      <c r="C5" s="18">
        <v>38</v>
      </c>
      <c r="D5" s="19">
        <f>C5/C9</f>
        <v>0.10354223433242507</v>
      </c>
      <c r="E5" s="60"/>
    </row>
    <row r="6" spans="1:5" ht="20.65" customHeight="1">
      <c r="A6" s="12"/>
      <c r="B6" s="9" t="s">
        <v>47</v>
      </c>
      <c r="C6" s="18">
        <v>5</v>
      </c>
      <c r="D6" s="19">
        <f>C6/C9</f>
        <v>1.3623978201634877E-2</v>
      </c>
      <c r="E6" s="60"/>
    </row>
    <row r="7" spans="1:5" ht="20.65" customHeight="1">
      <c r="A7" s="12"/>
      <c r="B7" s="9" t="s">
        <v>52</v>
      </c>
      <c r="C7" s="18">
        <v>281</v>
      </c>
      <c r="D7" s="19">
        <f>C7/C9</f>
        <v>0.76566757493188009</v>
      </c>
      <c r="E7" s="60"/>
    </row>
    <row r="8" spans="1:5" ht="20.65" customHeight="1">
      <c r="A8" s="12"/>
      <c r="B8" s="9" t="s">
        <v>55</v>
      </c>
      <c r="C8" s="18">
        <v>2</v>
      </c>
      <c r="D8" s="19">
        <f>C8/C9</f>
        <v>5.4495912806539508E-3</v>
      </c>
      <c r="E8" s="60"/>
    </row>
    <row r="9" spans="1:5" ht="20.65" customHeight="1">
      <c r="A9" s="12"/>
      <c r="B9" s="9" t="s">
        <v>50</v>
      </c>
      <c r="C9" s="18">
        <f>SUM(C4:C8)</f>
        <v>367</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155</v>
      </c>
      <c r="D12" s="19">
        <f>C12/C15</f>
        <v>0.4454022988505747</v>
      </c>
      <c r="E12" s="60"/>
    </row>
    <row r="13" spans="1:5" ht="32.65" customHeight="1">
      <c r="A13" s="12"/>
      <c r="B13" s="9" t="s">
        <v>85</v>
      </c>
      <c r="C13" s="18">
        <v>137</v>
      </c>
      <c r="D13" s="19">
        <f>C13/C15</f>
        <v>0.39367816091954022</v>
      </c>
      <c r="E13" s="60"/>
    </row>
    <row r="14" spans="1:5" ht="20.65" customHeight="1">
      <c r="A14" s="12"/>
      <c r="B14" s="9" t="s">
        <v>90</v>
      </c>
      <c r="C14" s="18">
        <v>56</v>
      </c>
      <c r="D14" s="19">
        <f>C14/C15</f>
        <v>0.16091954022988506</v>
      </c>
      <c r="E14" s="60"/>
    </row>
    <row r="15" spans="1:5" ht="20.65" customHeight="1">
      <c r="A15" s="12"/>
      <c r="B15" s="9" t="s">
        <v>50</v>
      </c>
      <c r="C15" s="18">
        <f>SUM(C12:C14)</f>
        <v>348</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47</v>
      </c>
      <c r="D18" s="19">
        <f>C18/C22</f>
        <v>0.14641744548286603</v>
      </c>
      <c r="E18" s="60"/>
    </row>
    <row r="19" spans="1:5" ht="20.65" customHeight="1">
      <c r="A19" s="12"/>
      <c r="B19" s="9" t="s">
        <v>114</v>
      </c>
      <c r="C19" s="18">
        <v>51</v>
      </c>
      <c r="D19" s="19">
        <f>C19/C22</f>
        <v>0.15887850467289719</v>
      </c>
      <c r="E19" s="60"/>
    </row>
    <row r="20" spans="1:5" ht="20.65" customHeight="1">
      <c r="A20" s="12"/>
      <c r="B20" s="9" t="s">
        <v>120</v>
      </c>
      <c r="C20" s="18">
        <v>109</v>
      </c>
      <c r="D20" s="19">
        <f>C20/C22</f>
        <v>0.33956386292834889</v>
      </c>
      <c r="E20" s="60"/>
    </row>
    <row r="21" spans="1:5" ht="20.65" customHeight="1">
      <c r="A21" s="12"/>
      <c r="B21" s="9" t="s">
        <v>127</v>
      </c>
      <c r="C21" s="18">
        <v>114</v>
      </c>
      <c r="D21" s="19">
        <f>C21/C22</f>
        <v>0.35514018691588783</v>
      </c>
      <c r="E21" s="60"/>
    </row>
    <row r="22" spans="1:5" ht="20.65" customHeight="1">
      <c r="A22" s="12"/>
      <c r="B22" s="9" t="s">
        <v>50</v>
      </c>
      <c r="C22" s="18">
        <f>SUM(C18:C21)</f>
        <v>321</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152</v>
      </c>
      <c r="D25" s="19">
        <f>C25/C27</f>
        <v>0.47949526813880128</v>
      </c>
      <c r="E25" s="60"/>
    </row>
    <row r="26" spans="1:5" ht="20.65" customHeight="1">
      <c r="A26" s="12"/>
      <c r="B26" s="9" t="s">
        <v>148</v>
      </c>
      <c r="C26" s="18">
        <v>165</v>
      </c>
      <c r="D26" s="19">
        <f>C26/C27</f>
        <v>0.52050473186119872</v>
      </c>
      <c r="E26" s="60"/>
    </row>
    <row r="27" spans="1:5" ht="20.65" customHeight="1">
      <c r="A27" s="12"/>
      <c r="B27" s="9" t="s">
        <v>50</v>
      </c>
      <c r="C27" s="18">
        <f>SUM(C25:C26)</f>
        <v>317</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59</v>
      </c>
      <c r="D30" s="19">
        <f>C30/C33</f>
        <v>0.20344827586206896</v>
      </c>
      <c r="E30" s="60"/>
    </row>
    <row r="31" spans="1:5" ht="20.65" customHeight="1">
      <c r="A31" s="12"/>
      <c r="B31" s="9" t="s">
        <v>169</v>
      </c>
      <c r="C31" s="18">
        <v>153</v>
      </c>
      <c r="D31" s="19">
        <f>C31/C33</f>
        <v>0.52758620689655178</v>
      </c>
      <c r="E31" s="60"/>
    </row>
    <row r="32" spans="1:5" ht="32.65" customHeight="1">
      <c r="A32" s="12"/>
      <c r="B32" s="9" t="s">
        <v>176</v>
      </c>
      <c r="C32" s="18">
        <v>78</v>
      </c>
      <c r="D32" s="19">
        <f>C32/C33</f>
        <v>0.26896551724137929</v>
      </c>
      <c r="E32" s="60"/>
    </row>
    <row r="33" spans="1:5" ht="20.65" customHeight="1">
      <c r="A33" s="12"/>
      <c r="B33" s="9" t="s">
        <v>50</v>
      </c>
      <c r="C33" s="18">
        <f>SUM(C30:C32)</f>
        <v>290</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61</v>
      </c>
      <c r="D36" s="19">
        <f>C36/C38</f>
        <v>0.21180555555555555</v>
      </c>
      <c r="E36" s="60"/>
    </row>
    <row r="37" spans="1:5" ht="20.65" customHeight="1">
      <c r="A37" s="12"/>
      <c r="B37" s="9" t="s">
        <v>199</v>
      </c>
      <c r="C37" s="18">
        <v>227</v>
      </c>
      <c r="D37" s="19">
        <f>C37/C38</f>
        <v>0.78819444444444442</v>
      </c>
      <c r="E37" s="60"/>
    </row>
    <row r="38" spans="1:5" ht="20.65" customHeight="1">
      <c r="A38" s="12"/>
      <c r="B38" s="9" t="s">
        <v>50</v>
      </c>
      <c r="C38" s="18">
        <f>SUM(C36:C37)</f>
        <v>288</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146</v>
      </c>
      <c r="D41" s="19">
        <f>C41/C44</f>
        <v>0.5140845070422535</v>
      </c>
      <c r="E41" s="60"/>
    </row>
    <row r="42" spans="1:5" ht="20.65" customHeight="1">
      <c r="A42" s="12"/>
      <c r="B42" s="9" t="s">
        <v>220</v>
      </c>
      <c r="C42" s="18">
        <v>63</v>
      </c>
      <c r="D42" s="19">
        <f>C42/C44</f>
        <v>0.22183098591549297</v>
      </c>
      <c r="E42" s="60"/>
    </row>
    <row r="43" spans="1:5" ht="32.65" customHeight="1">
      <c r="A43" s="12"/>
      <c r="B43" s="9" t="s">
        <v>224</v>
      </c>
      <c r="C43" s="18">
        <v>75</v>
      </c>
      <c r="D43" s="19">
        <f>C43/C44</f>
        <v>0.2640845070422535</v>
      </c>
      <c r="E43" s="60"/>
    </row>
    <row r="44" spans="1:5" ht="20.65" customHeight="1">
      <c r="A44" s="12"/>
      <c r="B44" s="9" t="s">
        <v>50</v>
      </c>
      <c r="C44" s="18">
        <f>SUM(C41:C43)</f>
        <v>284</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95</v>
      </c>
      <c r="D47" s="19">
        <f>C47/C49</f>
        <v>0.34545454545454546</v>
      </c>
      <c r="E47" s="60"/>
    </row>
    <row r="48" spans="1:5" ht="32.65" customHeight="1">
      <c r="A48" s="12"/>
      <c r="B48" s="9" t="s">
        <v>241</v>
      </c>
      <c r="C48" s="18">
        <v>180</v>
      </c>
      <c r="D48" s="19">
        <f>C48/C49</f>
        <v>0.65454545454545454</v>
      </c>
      <c r="E48" s="60"/>
    </row>
    <row r="49" spans="1:5" ht="20.65" customHeight="1">
      <c r="A49" s="12"/>
      <c r="B49" s="9" t="s">
        <v>50</v>
      </c>
      <c r="C49" s="18">
        <f>SUM(C47:C48)</f>
        <v>275</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189</v>
      </c>
      <c r="D52" s="19">
        <f>C52/C54</f>
        <v>0.71320754716981127</v>
      </c>
      <c r="E52" s="60"/>
    </row>
    <row r="53" spans="1:5" ht="20.65" customHeight="1">
      <c r="A53" s="12"/>
      <c r="B53" s="9" t="s">
        <v>259</v>
      </c>
      <c r="C53" s="18">
        <v>76</v>
      </c>
      <c r="D53" s="19">
        <f>C53/C54</f>
        <v>0.28679245283018867</v>
      </c>
      <c r="E53" s="60"/>
    </row>
    <row r="54" spans="1:5" ht="20.65" customHeight="1">
      <c r="A54" s="12"/>
      <c r="B54" s="9" t="s">
        <v>50</v>
      </c>
      <c r="C54" s="18">
        <f>SUM(C52:C53)</f>
        <v>265</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91</v>
      </c>
      <c r="D57" s="19">
        <f>C57/C60</f>
        <v>0.30536912751677853</v>
      </c>
      <c r="E57" s="60"/>
    </row>
    <row r="58" spans="1:5" ht="20.65" customHeight="1">
      <c r="A58" s="12"/>
      <c r="B58" s="9" t="s">
        <v>274</v>
      </c>
      <c r="C58" s="18">
        <v>178</v>
      </c>
      <c r="D58" s="19">
        <f>C58/C60</f>
        <v>0.59731543624161076</v>
      </c>
      <c r="E58" s="60"/>
    </row>
    <row r="59" spans="1:5" ht="20.65" customHeight="1">
      <c r="A59" s="12"/>
      <c r="B59" s="9" t="s">
        <v>278</v>
      </c>
      <c r="C59" s="18">
        <v>29</v>
      </c>
      <c r="D59" s="19">
        <f>C59/C60</f>
        <v>9.7315436241610737E-2</v>
      </c>
      <c r="E59" s="60"/>
    </row>
    <row r="60" spans="1:5" ht="20.65" customHeight="1">
      <c r="A60" s="12"/>
      <c r="B60" s="9" t="s">
        <v>50</v>
      </c>
      <c r="C60" s="18">
        <f>SUM(C57:C59)</f>
        <v>298</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72</v>
      </c>
      <c r="D63" s="19">
        <f>C63/C65</f>
        <v>0.25806451612903225</v>
      </c>
      <c r="E63" s="60"/>
    </row>
    <row r="64" spans="1:5" ht="20.65" customHeight="1">
      <c r="A64" s="12"/>
      <c r="B64" s="9" t="s">
        <v>295</v>
      </c>
      <c r="C64" s="18">
        <v>207</v>
      </c>
      <c r="D64" s="19">
        <f>C64/C65</f>
        <v>0.74193548387096775</v>
      </c>
      <c r="E64" s="60"/>
    </row>
    <row r="65" spans="1:5" ht="20.65" customHeight="1">
      <c r="A65" s="12"/>
      <c r="B65" s="9" t="s">
        <v>50</v>
      </c>
      <c r="C65" s="18">
        <f>SUM(C63:C64)</f>
        <v>279</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76</v>
      </c>
      <c r="D68" s="19">
        <f>C68/C70</f>
        <v>0.25249169435215946</v>
      </c>
      <c r="E68" s="60"/>
    </row>
    <row r="69" spans="1:5" ht="20.65" customHeight="1">
      <c r="A69" s="12"/>
      <c r="B69" s="9" t="s">
        <v>309</v>
      </c>
      <c r="C69" s="18">
        <v>225</v>
      </c>
      <c r="D69" s="19">
        <f>C69/C70</f>
        <v>0.74750830564784054</v>
      </c>
      <c r="E69" s="60"/>
    </row>
    <row r="70" spans="1:5" ht="20.65" customHeight="1">
      <c r="A70" s="12"/>
      <c r="B70" s="9" t="s">
        <v>50</v>
      </c>
      <c r="C70" s="18">
        <f>SUM(C68:C69)</f>
        <v>301</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41</v>
      </c>
      <c r="D73" s="19">
        <f>C73/C76</f>
        <v>0.13486842105263158</v>
      </c>
      <c r="E73" s="60"/>
    </row>
    <row r="74" spans="1:5" ht="20.65" customHeight="1">
      <c r="A74" s="12"/>
      <c r="B74" s="9" t="s">
        <v>321</v>
      </c>
      <c r="C74" s="18">
        <v>46</v>
      </c>
      <c r="D74" s="19">
        <f>C74/C76</f>
        <v>0.15131578947368421</v>
      </c>
      <c r="E74" s="60"/>
    </row>
    <row r="75" spans="1:5" ht="20.65" customHeight="1">
      <c r="A75" s="12"/>
      <c r="B75" s="9" t="s">
        <v>323</v>
      </c>
      <c r="C75" s="18">
        <v>217</v>
      </c>
      <c r="D75" s="19">
        <f>C75/C76</f>
        <v>0.71381578947368418</v>
      </c>
      <c r="E75" s="60"/>
    </row>
    <row r="76" spans="1:5" ht="20.65" customHeight="1">
      <c r="A76" s="12"/>
      <c r="B76" s="9" t="s">
        <v>50</v>
      </c>
      <c r="C76" s="18">
        <f>SUM(C73:C75)</f>
        <v>304</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55</v>
      </c>
      <c r="D79" s="19">
        <f>C79/C82</f>
        <v>0.17915309446254071</v>
      </c>
      <c r="E79" s="60"/>
    </row>
    <row r="80" spans="1:5" ht="20.65" customHeight="1">
      <c r="A80" s="12"/>
      <c r="B80" s="9" t="s">
        <v>332</v>
      </c>
      <c r="C80" s="18">
        <v>24</v>
      </c>
      <c r="D80" s="19">
        <f>C80/C82</f>
        <v>7.8175895765472306E-2</v>
      </c>
      <c r="E80" s="60"/>
    </row>
    <row r="81" spans="1:5" ht="20.65" customHeight="1">
      <c r="A81" s="12"/>
      <c r="B81" s="9" t="s">
        <v>333</v>
      </c>
      <c r="C81" s="18">
        <v>228</v>
      </c>
      <c r="D81" s="19">
        <f>C81/C82</f>
        <v>0.74267100977198697</v>
      </c>
      <c r="E81" s="60"/>
    </row>
    <row r="82" spans="1:5" ht="20.65" customHeight="1">
      <c r="A82" s="12"/>
      <c r="B82" s="9" t="s">
        <v>50</v>
      </c>
      <c r="C82" s="18">
        <f>SUM(C79:C81)</f>
        <v>307</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21</v>
      </c>
      <c r="D85" s="19">
        <f>C85/C89</f>
        <v>6.8852459016393447E-2</v>
      </c>
      <c r="E85" s="60"/>
    </row>
    <row r="86" spans="1:5" ht="20.65" customHeight="1">
      <c r="A86" s="12"/>
      <c r="B86" s="9" t="s">
        <v>342</v>
      </c>
      <c r="C86" s="18">
        <v>84</v>
      </c>
      <c r="D86" s="19">
        <f>C86/C89</f>
        <v>0.27540983606557379</v>
      </c>
      <c r="E86" s="60"/>
    </row>
    <row r="87" spans="1:5" ht="20.65" customHeight="1">
      <c r="A87" s="12"/>
      <c r="B87" s="9" t="s">
        <v>344</v>
      </c>
      <c r="C87" s="18">
        <v>39</v>
      </c>
      <c r="D87" s="19">
        <f>C87/C89</f>
        <v>0.12786885245901639</v>
      </c>
      <c r="E87" s="60"/>
    </row>
    <row r="88" spans="1:5" ht="20.65" customHeight="1">
      <c r="A88" s="12"/>
      <c r="B88" s="9" t="s">
        <v>346</v>
      </c>
      <c r="C88" s="18">
        <v>161</v>
      </c>
      <c r="D88" s="19">
        <f>C88/C89</f>
        <v>0.52786885245901638</v>
      </c>
      <c r="E88" s="60"/>
    </row>
    <row r="89" spans="1:5" ht="20.65" customHeight="1">
      <c r="A89" s="12"/>
      <c r="B89" s="9" t="s">
        <v>50</v>
      </c>
      <c r="C89" s="18">
        <f>SUM(C85:C88)</f>
        <v>305</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156</v>
      </c>
      <c r="D92" s="19">
        <f>C92/C94</f>
        <v>0.53242320819112632</v>
      </c>
      <c r="E92" s="60"/>
    </row>
    <row r="93" spans="1:5" ht="20.65" customHeight="1">
      <c r="A93" s="12"/>
      <c r="B93" s="9" t="s">
        <v>355</v>
      </c>
      <c r="C93" s="18">
        <v>137</v>
      </c>
      <c r="D93" s="19">
        <f>C93/C94</f>
        <v>0.46757679180887374</v>
      </c>
      <c r="E93" s="60"/>
    </row>
    <row r="94" spans="1:5" ht="20.65" customHeight="1">
      <c r="A94" s="12"/>
      <c r="B94" s="9" t="s">
        <v>50</v>
      </c>
      <c r="C94" s="18">
        <f>SUM(C92:C93)</f>
        <v>293</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305</v>
      </c>
      <c r="D97" s="19">
        <f>C97/C99</f>
        <v>0.9214501510574018</v>
      </c>
      <c r="E97" s="60"/>
    </row>
    <row r="98" spans="1:5" ht="20.65" customHeight="1">
      <c r="A98" s="12"/>
      <c r="B98" s="9" t="s">
        <v>364</v>
      </c>
      <c r="C98" s="18">
        <v>26</v>
      </c>
      <c r="D98" s="19">
        <f>C98/C99</f>
        <v>7.8549848942598186E-2</v>
      </c>
      <c r="E98" s="60"/>
    </row>
    <row r="99" spans="1:5" ht="20.65" customHeight="1">
      <c r="A99" s="12"/>
      <c r="B99" s="9" t="s">
        <v>50</v>
      </c>
      <c r="C99" s="18">
        <f>SUM(C97:C98)</f>
        <v>331</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4"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180</v>
      </c>
      <c r="G3" s="9" t="s">
        <v>16</v>
      </c>
      <c r="H3" s="9" t="s">
        <v>17</v>
      </c>
      <c r="I3" s="56"/>
      <c r="J3" s="9" t="s">
        <v>511</v>
      </c>
      <c r="K3" s="9" t="s">
        <v>16</v>
      </c>
      <c r="L3" s="9" t="s">
        <v>17</v>
      </c>
      <c r="M3" s="57"/>
    </row>
    <row r="4" spans="1:13" ht="20.65" customHeight="1">
      <c r="A4" s="12"/>
      <c r="B4" s="9" t="s">
        <v>27</v>
      </c>
      <c r="C4" s="18">
        <v>1387</v>
      </c>
      <c r="D4" s="19">
        <f>C4/C9</f>
        <v>0.16822316555488176</v>
      </c>
      <c r="E4" s="59"/>
      <c r="F4" s="9" t="s">
        <v>186</v>
      </c>
      <c r="G4" s="18">
        <v>1031</v>
      </c>
      <c r="H4" s="19">
        <f>G4/G6</f>
        <v>0.60469208211143699</v>
      </c>
      <c r="I4" s="59"/>
      <c r="J4" s="9" t="s">
        <v>1067</v>
      </c>
      <c r="K4" s="18">
        <v>2623</v>
      </c>
      <c r="L4" s="19">
        <f>K4/K8</f>
        <v>0.33375747550578955</v>
      </c>
      <c r="M4" s="60"/>
    </row>
    <row r="5" spans="1:13" ht="20.65" customHeight="1">
      <c r="A5" s="12"/>
      <c r="B5" s="9" t="s">
        <v>37</v>
      </c>
      <c r="C5" s="18">
        <v>1203</v>
      </c>
      <c r="D5" s="19">
        <f>C5/C9</f>
        <v>0.1459066100667071</v>
      </c>
      <c r="E5" s="59"/>
      <c r="F5" s="9" t="s">
        <v>193</v>
      </c>
      <c r="G5" s="18">
        <v>674</v>
      </c>
      <c r="H5" s="19">
        <f>G5/G6</f>
        <v>0.39530791788856307</v>
      </c>
      <c r="I5" s="59"/>
      <c r="J5" s="9" t="s">
        <v>1068</v>
      </c>
      <c r="K5" s="18">
        <v>2217</v>
      </c>
      <c r="L5" s="19">
        <f>K5/K8</f>
        <v>0.28209695890062347</v>
      </c>
      <c r="M5" s="60"/>
    </row>
    <row r="6" spans="1:13" ht="20.65" customHeight="1">
      <c r="A6" s="12"/>
      <c r="B6" s="9" t="s">
        <v>47</v>
      </c>
      <c r="C6" s="18">
        <v>194</v>
      </c>
      <c r="D6" s="19">
        <f>C6/C9</f>
        <v>2.3529411764705882E-2</v>
      </c>
      <c r="E6" s="59"/>
      <c r="F6" s="9" t="s">
        <v>50</v>
      </c>
      <c r="G6" s="18">
        <f>SUM(G4:G5)</f>
        <v>1705</v>
      </c>
      <c r="H6" s="19">
        <f>SUM(H4:H5)</f>
        <v>1</v>
      </c>
      <c r="I6" s="59"/>
      <c r="J6" s="9" t="s">
        <v>1069</v>
      </c>
      <c r="K6" s="18">
        <v>715</v>
      </c>
      <c r="L6" s="19">
        <f>K6/K8</f>
        <v>9.0978495991856465E-2</v>
      </c>
      <c r="M6" s="60"/>
    </row>
    <row r="7" spans="1:13" ht="20.65" customHeight="1">
      <c r="A7" s="12"/>
      <c r="B7" s="9" t="s">
        <v>52</v>
      </c>
      <c r="C7" s="18">
        <v>5413</v>
      </c>
      <c r="D7" s="19">
        <f>C7/C9</f>
        <v>0.65651910248635537</v>
      </c>
      <c r="E7" s="60"/>
      <c r="F7" s="63"/>
      <c r="G7" s="63"/>
      <c r="H7" s="63"/>
      <c r="I7" s="64"/>
      <c r="J7" s="9" t="s">
        <v>1070</v>
      </c>
      <c r="K7" s="18">
        <v>2304</v>
      </c>
      <c r="L7" s="19">
        <f>K7/K8</f>
        <v>0.2931670696017305</v>
      </c>
      <c r="M7" s="60"/>
    </row>
    <row r="8" spans="1:13" ht="20.65" customHeight="1">
      <c r="A8" s="12"/>
      <c r="B8" s="9" t="s">
        <v>55</v>
      </c>
      <c r="C8" s="18">
        <v>48</v>
      </c>
      <c r="D8" s="19">
        <f>C8/C9</f>
        <v>5.8217101273499092E-3</v>
      </c>
      <c r="E8" s="59"/>
      <c r="F8" s="9" t="s">
        <v>325</v>
      </c>
      <c r="G8" s="9" t="s">
        <v>16</v>
      </c>
      <c r="H8" s="9" t="s">
        <v>17</v>
      </c>
      <c r="I8" s="59"/>
      <c r="J8" s="9" t="s">
        <v>50</v>
      </c>
      <c r="K8" s="18">
        <f>SUM(K4:K7)</f>
        <v>7859</v>
      </c>
      <c r="L8" s="19">
        <f>SUM(L4:L7)</f>
        <v>1</v>
      </c>
      <c r="M8" s="60"/>
    </row>
    <row r="9" spans="1:13" ht="20.65" customHeight="1">
      <c r="A9" s="12"/>
      <c r="B9" s="9" t="s">
        <v>50</v>
      </c>
      <c r="C9" s="18">
        <f>SUM(C4:C8)</f>
        <v>8245</v>
      </c>
      <c r="D9" s="19">
        <f>SUM(D4:D8)</f>
        <v>1</v>
      </c>
      <c r="E9" s="59"/>
      <c r="F9" s="9" t="s">
        <v>328</v>
      </c>
      <c r="G9" s="18">
        <v>2106</v>
      </c>
      <c r="H9" s="19">
        <f>G9/G11</f>
        <v>0.50310559006211175</v>
      </c>
      <c r="I9" s="60"/>
      <c r="J9" s="63"/>
      <c r="K9" s="63"/>
      <c r="L9" s="63"/>
      <c r="M9" s="61"/>
    </row>
    <row r="10" spans="1:13" ht="20.65" customHeight="1">
      <c r="A10" s="49"/>
      <c r="B10" s="62"/>
      <c r="C10" s="63"/>
      <c r="D10" s="63"/>
      <c r="E10" s="64"/>
      <c r="F10" s="9" t="s">
        <v>331</v>
      </c>
      <c r="G10" s="18">
        <v>2080</v>
      </c>
      <c r="H10" s="19">
        <f>G10/G11</f>
        <v>0.49689440993788819</v>
      </c>
      <c r="I10" s="59"/>
      <c r="J10" s="9" t="s">
        <v>691</v>
      </c>
      <c r="K10" s="9" t="s">
        <v>16</v>
      </c>
      <c r="L10" s="9" t="s">
        <v>17</v>
      </c>
      <c r="M10" s="60"/>
    </row>
    <row r="11" spans="1:13" ht="20.65" customHeight="1">
      <c r="A11" s="12"/>
      <c r="B11" s="9" t="s">
        <v>75</v>
      </c>
      <c r="C11" s="9" t="s">
        <v>16</v>
      </c>
      <c r="D11" s="9" t="s">
        <v>17</v>
      </c>
      <c r="E11" s="59"/>
      <c r="F11" s="9" t="s">
        <v>50</v>
      </c>
      <c r="G11" s="18">
        <f>SUM(G9:G10)</f>
        <v>4186</v>
      </c>
      <c r="H11" s="19">
        <f>SUM(H9:H10)</f>
        <v>1</v>
      </c>
      <c r="I11" s="59"/>
      <c r="J11" s="9" t="s">
        <v>1071</v>
      </c>
      <c r="K11" s="18">
        <v>743</v>
      </c>
      <c r="L11" s="19">
        <f>K11/K13</f>
        <v>0.74003984063745021</v>
      </c>
      <c r="M11" s="60"/>
    </row>
    <row r="12" spans="1:13" ht="20.65" customHeight="1">
      <c r="A12" s="12"/>
      <c r="B12" s="9" t="s">
        <v>81</v>
      </c>
      <c r="C12" s="18">
        <v>3314</v>
      </c>
      <c r="D12" s="19">
        <f>C12/C15</f>
        <v>0.42077196546470291</v>
      </c>
      <c r="E12" s="60"/>
      <c r="F12" s="65"/>
      <c r="G12" s="65"/>
      <c r="H12" s="65"/>
      <c r="I12" s="64"/>
      <c r="J12" s="9" t="s">
        <v>1072</v>
      </c>
      <c r="K12" s="18">
        <v>261</v>
      </c>
      <c r="L12" s="19">
        <f>K12/K13</f>
        <v>0.25996015936254979</v>
      </c>
      <c r="M12" s="60"/>
    </row>
    <row r="13" spans="1:13" ht="32.65" customHeight="1">
      <c r="A13" s="12"/>
      <c r="B13" s="9" t="s">
        <v>85</v>
      </c>
      <c r="C13" s="18">
        <v>3453</v>
      </c>
      <c r="D13" s="19">
        <f>C13/C15</f>
        <v>0.43842051802945659</v>
      </c>
      <c r="E13" s="60"/>
      <c r="F13" s="61"/>
      <c r="G13" s="61"/>
      <c r="H13" s="61"/>
      <c r="I13" s="64"/>
      <c r="J13" s="9" t="s">
        <v>50</v>
      </c>
      <c r="K13" s="18">
        <f>SUM(K11:K12)</f>
        <v>1004</v>
      </c>
      <c r="L13" s="19">
        <f>SUM(L11:L12)</f>
        <v>1</v>
      </c>
      <c r="M13" s="60"/>
    </row>
    <row r="14" spans="1:13" ht="20.65" customHeight="1">
      <c r="A14" s="12"/>
      <c r="B14" s="9" t="s">
        <v>90</v>
      </c>
      <c r="C14" s="18">
        <v>1109</v>
      </c>
      <c r="D14" s="19">
        <f>C14/C15</f>
        <v>0.14080751650584053</v>
      </c>
      <c r="E14" s="60"/>
      <c r="F14" s="61"/>
      <c r="G14" s="61"/>
      <c r="H14" s="61"/>
      <c r="I14" s="61"/>
      <c r="J14" s="65"/>
      <c r="K14" s="65"/>
      <c r="L14" s="65"/>
      <c r="M14" s="61"/>
    </row>
    <row r="15" spans="1:13" ht="20.65" customHeight="1">
      <c r="A15" s="12"/>
      <c r="B15" s="9" t="s">
        <v>50</v>
      </c>
      <c r="C15" s="18">
        <f>SUM(C12:C14)</f>
        <v>7876</v>
      </c>
      <c r="D15" s="19">
        <f>SUM(D12:D14)</f>
        <v>1</v>
      </c>
      <c r="E15" s="60"/>
      <c r="F15" s="61"/>
      <c r="G15" s="61"/>
      <c r="H15" s="61"/>
      <c r="I15" s="61"/>
      <c r="J15" s="61"/>
      <c r="K15" s="61"/>
      <c r="L15" s="61"/>
      <c r="M15" s="61"/>
    </row>
    <row r="16" spans="1:13" ht="20.65" customHeight="1">
      <c r="A16" s="49"/>
      <c r="B16" s="62"/>
      <c r="C16" s="63"/>
      <c r="D16" s="63"/>
      <c r="E16" s="61"/>
      <c r="F16" s="61"/>
      <c r="G16" s="61"/>
      <c r="H16" s="61"/>
      <c r="I16" s="61"/>
      <c r="J16" s="61"/>
      <c r="K16" s="61"/>
      <c r="L16" s="61"/>
      <c r="M16" s="61"/>
    </row>
    <row r="17" spans="1:13" ht="20.65" customHeight="1">
      <c r="A17" s="12"/>
      <c r="B17" s="9" t="s">
        <v>108</v>
      </c>
      <c r="C17" s="9" t="s">
        <v>16</v>
      </c>
      <c r="D17" s="9" t="s">
        <v>17</v>
      </c>
      <c r="E17" s="60"/>
      <c r="F17" s="61"/>
      <c r="G17" s="61"/>
      <c r="H17" s="61"/>
      <c r="I17" s="61"/>
      <c r="J17" s="61"/>
      <c r="K17" s="61"/>
      <c r="L17" s="61"/>
      <c r="M17" s="61"/>
    </row>
    <row r="18" spans="1:13" ht="20.65" customHeight="1">
      <c r="A18" s="12"/>
      <c r="B18" s="9" t="s">
        <v>111</v>
      </c>
      <c r="C18" s="18">
        <v>1422</v>
      </c>
      <c r="D18" s="19">
        <f>C18/C22</f>
        <v>0.18119266055045871</v>
      </c>
      <c r="E18" s="60"/>
      <c r="F18" s="61"/>
      <c r="G18" s="61"/>
      <c r="H18" s="61"/>
      <c r="I18" s="61"/>
      <c r="J18" s="61"/>
      <c r="K18" s="61"/>
      <c r="L18" s="61"/>
      <c r="M18" s="61"/>
    </row>
    <row r="19" spans="1:13" ht="20.65" customHeight="1">
      <c r="A19" s="12"/>
      <c r="B19" s="9" t="s">
        <v>114</v>
      </c>
      <c r="C19" s="18">
        <v>1956</v>
      </c>
      <c r="D19" s="19">
        <f>C19/C22</f>
        <v>0.2492354740061162</v>
      </c>
      <c r="E19" s="60"/>
      <c r="F19" s="61"/>
      <c r="G19" s="61"/>
      <c r="H19" s="61"/>
      <c r="I19" s="61"/>
      <c r="J19" s="61"/>
      <c r="K19" s="61"/>
      <c r="L19" s="61"/>
      <c r="M19" s="61"/>
    </row>
    <row r="20" spans="1:13" ht="20.65" customHeight="1">
      <c r="A20" s="12"/>
      <c r="B20" s="9" t="s">
        <v>120</v>
      </c>
      <c r="C20" s="18">
        <v>2458</v>
      </c>
      <c r="D20" s="19">
        <f>C20/C22</f>
        <v>0.31320081549439349</v>
      </c>
      <c r="E20" s="60"/>
      <c r="F20" s="61"/>
      <c r="G20" s="61"/>
      <c r="H20" s="61"/>
      <c r="I20" s="61"/>
      <c r="J20" s="61"/>
      <c r="K20" s="61"/>
      <c r="L20" s="61"/>
      <c r="M20" s="61"/>
    </row>
    <row r="21" spans="1:13" ht="20.65" customHeight="1">
      <c r="A21" s="12"/>
      <c r="B21" s="9" t="s">
        <v>127</v>
      </c>
      <c r="C21" s="18">
        <v>2012</v>
      </c>
      <c r="D21" s="19">
        <f>C21/C22</f>
        <v>0.25637104994903159</v>
      </c>
      <c r="E21" s="60"/>
      <c r="F21" s="61"/>
      <c r="G21" s="61"/>
      <c r="H21" s="61"/>
      <c r="I21" s="61"/>
      <c r="J21" s="61"/>
      <c r="K21" s="61"/>
      <c r="L21" s="61"/>
      <c r="M21" s="61"/>
    </row>
    <row r="22" spans="1:13" ht="20.65" customHeight="1">
      <c r="A22" s="12"/>
      <c r="B22" s="9" t="s">
        <v>50</v>
      </c>
      <c r="C22" s="18">
        <f>SUM(C18:C21)</f>
        <v>7848</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3664</v>
      </c>
      <c r="D25" s="19">
        <f>C25/C27</f>
        <v>0.48905499199145758</v>
      </c>
      <c r="E25" s="60"/>
      <c r="F25" s="61"/>
      <c r="G25" s="61"/>
      <c r="H25" s="61"/>
      <c r="I25" s="61"/>
      <c r="J25" s="61"/>
      <c r="K25" s="61"/>
      <c r="L25" s="61"/>
      <c r="M25" s="61"/>
    </row>
    <row r="26" spans="1:13" ht="20.65" customHeight="1">
      <c r="A26" s="12"/>
      <c r="B26" s="9" t="s">
        <v>148</v>
      </c>
      <c r="C26" s="18">
        <v>3828</v>
      </c>
      <c r="D26" s="19">
        <f>C26/C27</f>
        <v>0.51094500800854248</v>
      </c>
      <c r="E26" s="60"/>
      <c r="F26" s="61"/>
      <c r="G26" s="61"/>
      <c r="H26" s="61"/>
      <c r="I26" s="61"/>
      <c r="J26" s="61"/>
      <c r="K26" s="61"/>
      <c r="L26" s="61"/>
      <c r="M26" s="61"/>
    </row>
    <row r="27" spans="1:13" ht="20.65" customHeight="1">
      <c r="A27" s="12"/>
      <c r="B27" s="9" t="s">
        <v>50</v>
      </c>
      <c r="C27" s="18">
        <f>SUM(C25:C26)</f>
        <v>7492</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2324</v>
      </c>
      <c r="D30" s="19">
        <f>C30/C33</f>
        <v>0.32421875</v>
      </c>
      <c r="E30" s="60"/>
      <c r="F30" s="61"/>
      <c r="G30" s="61"/>
      <c r="H30" s="61"/>
      <c r="I30" s="61"/>
      <c r="J30" s="61"/>
      <c r="K30" s="61"/>
      <c r="L30" s="61"/>
      <c r="M30" s="61"/>
    </row>
    <row r="31" spans="1:13" ht="20.65" customHeight="1">
      <c r="A31" s="12"/>
      <c r="B31" s="9" t="s">
        <v>169</v>
      </c>
      <c r="C31" s="18">
        <v>2763</v>
      </c>
      <c r="D31" s="19">
        <f>C31/C33</f>
        <v>0.38546316964285715</v>
      </c>
      <c r="E31" s="60"/>
      <c r="F31" s="61"/>
      <c r="G31" s="61"/>
      <c r="H31" s="61"/>
      <c r="I31" s="61"/>
      <c r="J31" s="61"/>
      <c r="K31" s="61"/>
      <c r="L31" s="61"/>
      <c r="M31" s="61"/>
    </row>
    <row r="32" spans="1:13" ht="32.65" customHeight="1">
      <c r="A32" s="12"/>
      <c r="B32" s="9" t="s">
        <v>176</v>
      </c>
      <c r="C32" s="18">
        <v>2081</v>
      </c>
      <c r="D32" s="19">
        <f>C32/C33</f>
        <v>0.29031808035714285</v>
      </c>
      <c r="E32" s="60"/>
      <c r="F32" s="61"/>
      <c r="G32" s="61"/>
      <c r="H32" s="61"/>
      <c r="I32" s="61"/>
      <c r="J32" s="61"/>
      <c r="K32" s="61"/>
      <c r="L32" s="61"/>
      <c r="M32" s="61"/>
    </row>
    <row r="33" spans="1:13" ht="20.65" customHeight="1">
      <c r="A33" s="12"/>
      <c r="B33" s="9" t="s">
        <v>50</v>
      </c>
      <c r="C33" s="18">
        <f>SUM(C30:C32)</f>
        <v>7168</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1538</v>
      </c>
      <c r="D36" s="19">
        <f>C36/C38</f>
        <v>0.22097701149425286</v>
      </c>
      <c r="E36" s="60"/>
      <c r="F36" s="61"/>
      <c r="G36" s="61"/>
      <c r="H36" s="61"/>
      <c r="I36" s="61"/>
      <c r="J36" s="61"/>
      <c r="K36" s="61"/>
      <c r="L36" s="61"/>
      <c r="M36" s="61"/>
    </row>
    <row r="37" spans="1:13" ht="20.65" customHeight="1">
      <c r="A37" s="12"/>
      <c r="B37" s="9" t="s">
        <v>199</v>
      </c>
      <c r="C37" s="18">
        <v>5422</v>
      </c>
      <c r="D37" s="19">
        <f>C37/C38</f>
        <v>0.77902298850574714</v>
      </c>
      <c r="E37" s="60"/>
      <c r="F37" s="61"/>
      <c r="G37" s="61"/>
      <c r="H37" s="61"/>
      <c r="I37" s="61"/>
      <c r="J37" s="61"/>
      <c r="K37" s="61"/>
      <c r="L37" s="61"/>
      <c r="M37" s="61"/>
    </row>
    <row r="38" spans="1:13" ht="20.65" customHeight="1">
      <c r="A38" s="12"/>
      <c r="B38" s="9" t="s">
        <v>50</v>
      </c>
      <c r="C38" s="18">
        <f>SUM(C36:C37)</f>
        <v>6960</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2804</v>
      </c>
      <c r="D41" s="19">
        <f>C41/C44</f>
        <v>0.43915426781519185</v>
      </c>
      <c r="E41" s="60"/>
      <c r="F41" s="61"/>
      <c r="G41" s="61"/>
      <c r="H41" s="61"/>
      <c r="I41" s="61"/>
      <c r="J41" s="61"/>
      <c r="K41" s="61"/>
      <c r="L41" s="61"/>
      <c r="M41" s="61"/>
    </row>
    <row r="42" spans="1:13" ht="20.65" customHeight="1">
      <c r="A42" s="12"/>
      <c r="B42" s="9" t="s">
        <v>220</v>
      </c>
      <c r="C42" s="18">
        <v>1896</v>
      </c>
      <c r="D42" s="19">
        <f>C42/C44</f>
        <v>0.29694596711041504</v>
      </c>
      <c r="E42" s="60"/>
      <c r="F42" s="61"/>
      <c r="G42" s="61"/>
      <c r="H42" s="61"/>
      <c r="I42" s="61"/>
      <c r="J42" s="61"/>
      <c r="K42" s="61"/>
      <c r="L42" s="61"/>
      <c r="M42" s="61"/>
    </row>
    <row r="43" spans="1:13" ht="32.65" customHeight="1">
      <c r="A43" s="12"/>
      <c r="B43" s="9" t="s">
        <v>224</v>
      </c>
      <c r="C43" s="18">
        <v>1685</v>
      </c>
      <c r="D43" s="19">
        <f>C43/C44</f>
        <v>0.26389976507439311</v>
      </c>
      <c r="E43" s="60"/>
      <c r="F43" s="61"/>
      <c r="G43" s="61"/>
      <c r="H43" s="61"/>
      <c r="I43" s="61"/>
      <c r="J43" s="61"/>
      <c r="K43" s="61"/>
      <c r="L43" s="61"/>
      <c r="M43" s="61"/>
    </row>
    <row r="44" spans="1:13" ht="20.65" customHeight="1">
      <c r="A44" s="12"/>
      <c r="B44" s="9" t="s">
        <v>50</v>
      </c>
      <c r="C44" s="18">
        <f>SUM(C41:C43)</f>
        <v>6385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3563</v>
      </c>
      <c r="D47" s="19">
        <f>C47/C49</f>
        <v>0.56483830057070383</v>
      </c>
      <c r="E47" s="60"/>
      <c r="F47" s="61"/>
      <c r="G47" s="61"/>
      <c r="H47" s="61"/>
      <c r="I47" s="61"/>
      <c r="J47" s="61"/>
      <c r="K47" s="61"/>
      <c r="L47" s="61"/>
      <c r="M47" s="61"/>
    </row>
    <row r="48" spans="1:13" ht="32.65" customHeight="1">
      <c r="A48" s="12"/>
      <c r="B48" s="9" t="s">
        <v>241</v>
      </c>
      <c r="C48" s="18">
        <v>2745</v>
      </c>
      <c r="D48" s="19">
        <f>C48/C49</f>
        <v>0.43516169942929611</v>
      </c>
      <c r="E48" s="60"/>
      <c r="F48" s="61"/>
      <c r="G48" s="61"/>
      <c r="H48" s="61"/>
      <c r="I48" s="61"/>
      <c r="J48" s="61"/>
      <c r="K48" s="61"/>
      <c r="L48" s="61"/>
      <c r="M48" s="61"/>
    </row>
    <row r="49" spans="1:13" ht="20.65" customHeight="1">
      <c r="A49" s="12"/>
      <c r="B49" s="9" t="s">
        <v>50</v>
      </c>
      <c r="C49" s="18">
        <f>SUM(C47:C48)</f>
        <v>6308</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4374</v>
      </c>
      <c r="D52" s="19">
        <f>C52/C54</f>
        <v>0.69716289448517688</v>
      </c>
      <c r="E52" s="60"/>
      <c r="F52" s="61"/>
      <c r="G52" s="61"/>
      <c r="H52" s="61"/>
      <c r="I52" s="61"/>
      <c r="J52" s="61"/>
      <c r="K52" s="61"/>
      <c r="L52" s="61"/>
      <c r="M52" s="61"/>
    </row>
    <row r="53" spans="1:13" ht="20.65" customHeight="1">
      <c r="A53" s="12"/>
      <c r="B53" s="9" t="s">
        <v>259</v>
      </c>
      <c r="C53" s="18">
        <v>1900</v>
      </c>
      <c r="D53" s="19">
        <f>C53/C54</f>
        <v>0.30283710551482307</v>
      </c>
      <c r="E53" s="60"/>
      <c r="F53" s="61"/>
      <c r="G53" s="61"/>
      <c r="H53" s="61"/>
      <c r="I53" s="61"/>
      <c r="J53" s="61"/>
      <c r="K53" s="61"/>
      <c r="L53" s="61"/>
      <c r="M53" s="61"/>
    </row>
    <row r="54" spans="1:13" ht="20.65" customHeight="1">
      <c r="A54" s="12"/>
      <c r="B54" s="9" t="s">
        <v>50</v>
      </c>
      <c r="C54" s="18">
        <f>SUM(C52:C53)</f>
        <v>6274</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2275</v>
      </c>
      <c r="D57" s="19">
        <f>C57/C60</f>
        <v>0.36122578596379801</v>
      </c>
      <c r="E57" s="60"/>
      <c r="F57" s="61"/>
      <c r="G57" s="61"/>
      <c r="H57" s="61"/>
      <c r="I57" s="61"/>
      <c r="J57" s="61"/>
      <c r="K57" s="61"/>
      <c r="L57" s="61"/>
      <c r="M57" s="61"/>
    </row>
    <row r="58" spans="1:13" ht="20.65" customHeight="1">
      <c r="A58" s="12"/>
      <c r="B58" s="9" t="s">
        <v>274</v>
      </c>
      <c r="C58" s="18">
        <v>2473</v>
      </c>
      <c r="D58" s="19">
        <f>C58/C60</f>
        <v>0.39266433788504285</v>
      </c>
      <c r="E58" s="60"/>
      <c r="F58" s="61"/>
      <c r="G58" s="61"/>
      <c r="H58" s="61"/>
      <c r="I58" s="61"/>
      <c r="J58" s="61"/>
      <c r="K58" s="61"/>
      <c r="L58" s="61"/>
      <c r="M58" s="61"/>
    </row>
    <row r="59" spans="1:13" ht="20.65" customHeight="1">
      <c r="A59" s="12"/>
      <c r="B59" s="9" t="s">
        <v>278</v>
      </c>
      <c r="C59" s="18">
        <v>1550</v>
      </c>
      <c r="D59" s="19">
        <f>C59/C60</f>
        <v>0.24610987615115909</v>
      </c>
      <c r="E59" s="60"/>
      <c r="F59" s="61"/>
      <c r="G59" s="61"/>
      <c r="H59" s="61"/>
      <c r="I59" s="61"/>
      <c r="J59" s="61"/>
      <c r="K59" s="61"/>
      <c r="L59" s="61"/>
      <c r="M59" s="61"/>
    </row>
    <row r="60" spans="1:13" ht="20.65" customHeight="1">
      <c r="A60" s="12"/>
      <c r="B60" s="9" t="s">
        <v>50</v>
      </c>
      <c r="C60" s="18">
        <f>SUM(C57:C59)</f>
        <v>6298</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2505</v>
      </c>
      <c r="D63" s="19">
        <f>C63/C65</f>
        <v>0.39171227521501173</v>
      </c>
      <c r="E63" s="60"/>
      <c r="F63" s="61"/>
      <c r="G63" s="61"/>
      <c r="H63" s="61"/>
      <c r="I63" s="61"/>
      <c r="J63" s="61"/>
      <c r="K63" s="61"/>
      <c r="L63" s="61"/>
      <c r="M63" s="61"/>
    </row>
    <row r="64" spans="1:13" ht="20.65" customHeight="1">
      <c r="A64" s="12"/>
      <c r="B64" s="9" t="s">
        <v>295</v>
      </c>
      <c r="C64" s="18">
        <v>3890</v>
      </c>
      <c r="D64" s="19">
        <f>C64/C65</f>
        <v>0.60828772478498827</v>
      </c>
      <c r="E64" s="60"/>
      <c r="F64" s="61"/>
      <c r="G64" s="61"/>
      <c r="H64" s="61"/>
      <c r="I64" s="61"/>
      <c r="J64" s="61"/>
      <c r="K64" s="61"/>
      <c r="L64" s="61"/>
      <c r="M64" s="61"/>
    </row>
    <row r="65" spans="1:13" ht="20.65" customHeight="1">
      <c r="A65" s="12"/>
      <c r="B65" s="9" t="s">
        <v>50</v>
      </c>
      <c r="C65" s="18">
        <f>SUM(C63:C64)</f>
        <v>6395</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1827</v>
      </c>
      <c r="D68" s="19">
        <f>C68/C70</f>
        <v>0.25360910605219322</v>
      </c>
      <c r="E68" s="60"/>
      <c r="F68" s="61"/>
      <c r="G68" s="61"/>
      <c r="H68" s="61"/>
      <c r="I68" s="61"/>
      <c r="J68" s="61"/>
      <c r="K68" s="61"/>
      <c r="L68" s="61"/>
      <c r="M68" s="61"/>
    </row>
    <row r="69" spans="1:13" ht="20.65" customHeight="1">
      <c r="A69" s="12"/>
      <c r="B69" s="9" t="s">
        <v>309</v>
      </c>
      <c r="C69" s="18">
        <v>5377</v>
      </c>
      <c r="D69" s="19">
        <f>C69/C70</f>
        <v>0.74639089394780678</v>
      </c>
      <c r="E69" s="60"/>
      <c r="F69" s="61"/>
      <c r="G69" s="61"/>
      <c r="H69" s="61"/>
      <c r="I69" s="61"/>
      <c r="J69" s="61"/>
      <c r="K69" s="61"/>
      <c r="L69" s="61"/>
      <c r="M69" s="61"/>
    </row>
    <row r="70" spans="1:13" ht="20.65" customHeight="1">
      <c r="A70" s="12"/>
      <c r="B70" s="9" t="s">
        <v>50</v>
      </c>
      <c r="C70" s="18">
        <f>SUM(C68:C69)</f>
        <v>7204</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1217</v>
      </c>
      <c r="D73" s="19">
        <f>C73/C76</f>
        <v>0.17821057255820763</v>
      </c>
      <c r="E73" s="60"/>
      <c r="F73" s="61"/>
      <c r="G73" s="61"/>
      <c r="H73" s="61"/>
      <c r="I73" s="61"/>
      <c r="J73" s="61"/>
      <c r="K73" s="61"/>
      <c r="L73" s="61"/>
      <c r="M73" s="61"/>
    </row>
    <row r="74" spans="1:13" ht="20.65" customHeight="1">
      <c r="A74" s="12"/>
      <c r="B74" s="9" t="s">
        <v>321</v>
      </c>
      <c r="C74" s="18">
        <v>1360</v>
      </c>
      <c r="D74" s="19">
        <f>C74/C76</f>
        <v>0.19915068091960755</v>
      </c>
      <c r="E74" s="60"/>
      <c r="F74" s="61"/>
      <c r="G74" s="61"/>
      <c r="H74" s="61"/>
      <c r="I74" s="61"/>
      <c r="J74" s="61"/>
      <c r="K74" s="61"/>
      <c r="L74" s="61"/>
      <c r="M74" s="61"/>
    </row>
    <row r="75" spans="1:13" ht="20.65" customHeight="1">
      <c r="A75" s="12"/>
      <c r="B75" s="9" t="s">
        <v>323</v>
      </c>
      <c r="C75" s="18">
        <v>4252</v>
      </c>
      <c r="D75" s="19">
        <f>C75/C76</f>
        <v>0.62263874652218476</v>
      </c>
      <c r="E75" s="60"/>
      <c r="F75" s="61"/>
      <c r="G75" s="61"/>
      <c r="H75" s="61"/>
      <c r="I75" s="61"/>
      <c r="J75" s="61"/>
      <c r="K75" s="61"/>
      <c r="L75" s="61"/>
      <c r="M75" s="61"/>
    </row>
    <row r="76" spans="1:13" ht="20.65" customHeight="1">
      <c r="A76" s="12"/>
      <c r="B76" s="9" t="s">
        <v>50</v>
      </c>
      <c r="C76" s="18">
        <f>SUM(C73:C75)</f>
        <v>6829</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1823</v>
      </c>
      <c r="D79" s="19">
        <f>C79/C82</f>
        <v>0.24836512261580382</v>
      </c>
      <c r="E79" s="60"/>
      <c r="F79" s="61"/>
      <c r="G79" s="61"/>
      <c r="H79" s="61"/>
      <c r="I79" s="61"/>
      <c r="J79" s="61"/>
      <c r="K79" s="61"/>
      <c r="L79" s="61"/>
      <c r="M79" s="61"/>
    </row>
    <row r="80" spans="1:13" ht="20.65" customHeight="1">
      <c r="A80" s="12"/>
      <c r="B80" s="9" t="s">
        <v>332</v>
      </c>
      <c r="C80" s="18">
        <v>566</v>
      </c>
      <c r="D80" s="19">
        <f>C80/C82</f>
        <v>7.7111716621253407E-2</v>
      </c>
      <c r="E80" s="60"/>
      <c r="F80" s="61"/>
      <c r="G80" s="61"/>
      <c r="H80" s="61"/>
      <c r="I80" s="61"/>
      <c r="J80" s="61"/>
      <c r="K80" s="61"/>
      <c r="L80" s="61"/>
      <c r="M80" s="61"/>
    </row>
    <row r="81" spans="1:13" ht="20.65" customHeight="1">
      <c r="A81" s="12"/>
      <c r="B81" s="9" t="s">
        <v>333</v>
      </c>
      <c r="C81" s="18">
        <v>4951</v>
      </c>
      <c r="D81" s="19">
        <f>C81/C82</f>
        <v>0.67452316076294283</v>
      </c>
      <c r="E81" s="60"/>
      <c r="F81" s="61"/>
      <c r="G81" s="61"/>
      <c r="H81" s="61"/>
      <c r="I81" s="61"/>
      <c r="J81" s="61"/>
      <c r="K81" s="61"/>
      <c r="L81" s="61"/>
      <c r="M81" s="61"/>
    </row>
    <row r="82" spans="1:13" ht="20.65" customHeight="1">
      <c r="A82" s="12"/>
      <c r="B82" s="9" t="s">
        <v>50</v>
      </c>
      <c r="C82" s="18">
        <f>SUM(C79:C81)</f>
        <v>7340</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528</v>
      </c>
      <c r="D85" s="19">
        <f>C85/C89</f>
        <v>7.1983640081799596E-2</v>
      </c>
      <c r="E85" s="60"/>
      <c r="F85" s="61"/>
      <c r="G85" s="61"/>
      <c r="H85" s="61"/>
      <c r="I85" s="61"/>
      <c r="J85" s="61"/>
      <c r="K85" s="61"/>
      <c r="L85" s="61"/>
      <c r="M85" s="61"/>
    </row>
    <row r="86" spans="1:13" ht="20.65" customHeight="1">
      <c r="A86" s="12"/>
      <c r="B86" s="9" t="s">
        <v>342</v>
      </c>
      <c r="C86" s="18">
        <v>3099</v>
      </c>
      <c r="D86" s="19">
        <f>C86/C89</f>
        <v>0.42249488752556236</v>
      </c>
      <c r="E86" s="60"/>
      <c r="F86" s="61"/>
      <c r="G86" s="61"/>
      <c r="H86" s="61"/>
      <c r="I86" s="61"/>
      <c r="J86" s="61"/>
      <c r="K86" s="61"/>
      <c r="L86" s="61"/>
      <c r="M86" s="61"/>
    </row>
    <row r="87" spans="1:13" ht="20.65" customHeight="1">
      <c r="A87" s="12"/>
      <c r="B87" s="9" t="s">
        <v>344</v>
      </c>
      <c r="C87" s="18">
        <v>686</v>
      </c>
      <c r="D87" s="19">
        <f>C87/C89</f>
        <v>9.3524199045671441E-2</v>
      </c>
      <c r="E87" s="60"/>
      <c r="F87" s="61"/>
      <c r="G87" s="61"/>
      <c r="H87" s="61"/>
      <c r="I87" s="61"/>
      <c r="J87" s="61"/>
      <c r="K87" s="61"/>
      <c r="L87" s="61"/>
      <c r="M87" s="61"/>
    </row>
    <row r="88" spans="1:13" ht="20.65" customHeight="1">
      <c r="A88" s="12"/>
      <c r="B88" s="9" t="s">
        <v>346</v>
      </c>
      <c r="C88" s="18">
        <v>3022</v>
      </c>
      <c r="D88" s="19">
        <f>C88/C89</f>
        <v>0.41199727334696662</v>
      </c>
      <c r="E88" s="60"/>
      <c r="F88" s="61"/>
      <c r="G88" s="61"/>
      <c r="H88" s="61"/>
      <c r="I88" s="61"/>
      <c r="J88" s="61"/>
      <c r="K88" s="61"/>
      <c r="L88" s="61"/>
      <c r="M88" s="61"/>
    </row>
    <row r="89" spans="1:13" ht="20.65" customHeight="1">
      <c r="A89" s="12"/>
      <c r="B89" s="9" t="s">
        <v>50</v>
      </c>
      <c r="C89" s="18">
        <f>SUM(C85:C88)</f>
        <v>7335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3558</v>
      </c>
      <c r="D92" s="19">
        <f>C92/C94</f>
        <v>0.52711111111111109</v>
      </c>
      <c r="E92" s="60"/>
      <c r="F92" s="61"/>
      <c r="G92" s="61"/>
      <c r="H92" s="61"/>
      <c r="I92" s="61"/>
      <c r="J92" s="61"/>
      <c r="K92" s="61"/>
      <c r="L92" s="61"/>
      <c r="M92" s="61"/>
    </row>
    <row r="93" spans="1:13" ht="20.65" customHeight="1">
      <c r="A93" s="12"/>
      <c r="B93" s="9" t="s">
        <v>355</v>
      </c>
      <c r="C93" s="18">
        <v>3192</v>
      </c>
      <c r="D93" s="19">
        <f>C93/C94</f>
        <v>0.47288888888888891</v>
      </c>
      <c r="E93" s="60"/>
      <c r="F93" s="61"/>
      <c r="G93" s="61"/>
      <c r="H93" s="61"/>
      <c r="I93" s="61"/>
      <c r="J93" s="61"/>
      <c r="K93" s="61"/>
      <c r="L93" s="61"/>
      <c r="M93" s="61"/>
    </row>
    <row r="94" spans="1:13" ht="20.65" customHeight="1">
      <c r="A94" s="12"/>
      <c r="B94" s="9" t="s">
        <v>50</v>
      </c>
      <c r="C94" s="18">
        <f>SUM(C92:C93)</f>
        <v>6750</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4421</v>
      </c>
      <c r="D97" s="19">
        <f>C97/C99</f>
        <v>0.6854263565891473</v>
      </c>
      <c r="E97" s="60"/>
      <c r="F97" s="61"/>
      <c r="G97" s="61"/>
      <c r="H97" s="61"/>
      <c r="I97" s="61"/>
      <c r="J97" s="61"/>
      <c r="K97" s="61"/>
      <c r="L97" s="61"/>
      <c r="M97" s="61"/>
    </row>
    <row r="98" spans="1:13" ht="20.65" customHeight="1">
      <c r="A98" s="12"/>
      <c r="B98" s="9" t="s">
        <v>364</v>
      </c>
      <c r="C98" s="18">
        <v>2029</v>
      </c>
      <c r="D98" s="19">
        <f>C98/C99</f>
        <v>0.3145736434108527</v>
      </c>
      <c r="E98" s="60"/>
      <c r="F98" s="61"/>
      <c r="G98" s="61"/>
      <c r="H98" s="61"/>
      <c r="I98" s="61"/>
      <c r="J98" s="61"/>
      <c r="K98" s="61"/>
      <c r="L98" s="61"/>
      <c r="M98" s="61"/>
    </row>
    <row r="99" spans="1:13" ht="20.65" customHeight="1">
      <c r="A99" s="12"/>
      <c r="B99" s="9" t="s">
        <v>50</v>
      </c>
      <c r="C99" s="18">
        <f>SUM(C97:C98)</f>
        <v>6450</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5"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395</v>
      </c>
      <c r="G3" s="9" t="s">
        <v>16</v>
      </c>
      <c r="H3" s="9" t="s">
        <v>17</v>
      </c>
      <c r="I3" s="56"/>
      <c r="J3" s="9" t="s">
        <v>511</v>
      </c>
      <c r="K3" s="9" t="s">
        <v>16</v>
      </c>
      <c r="L3" s="9" t="s">
        <v>17</v>
      </c>
      <c r="M3" s="57"/>
    </row>
    <row r="4" spans="1:13" ht="20.65" customHeight="1">
      <c r="A4" s="12"/>
      <c r="B4" s="9" t="s">
        <v>27</v>
      </c>
      <c r="C4" s="18">
        <v>1228</v>
      </c>
      <c r="D4" s="19">
        <f>C4/C9</f>
        <v>0.18950617283950616</v>
      </c>
      <c r="E4" s="59"/>
      <c r="F4" s="9" t="s">
        <v>397</v>
      </c>
      <c r="G4" s="18">
        <v>1162</v>
      </c>
      <c r="H4" s="19">
        <f>G4/G8</f>
        <v>0.1998624011007912</v>
      </c>
      <c r="I4" s="59"/>
      <c r="J4" s="9" t="s">
        <v>1074</v>
      </c>
      <c r="K4" s="18">
        <v>3939</v>
      </c>
      <c r="L4" s="19">
        <f>K4/K6</f>
        <v>0.63841166936790927</v>
      </c>
      <c r="M4" s="60"/>
    </row>
    <row r="5" spans="1:13" ht="20.65" customHeight="1">
      <c r="A5" s="12"/>
      <c r="B5" s="9" t="s">
        <v>37</v>
      </c>
      <c r="C5" s="18">
        <v>1014</v>
      </c>
      <c r="D5" s="19">
        <f>C5/C9</f>
        <v>0.15648148148148147</v>
      </c>
      <c r="E5" s="59"/>
      <c r="F5" s="9" t="s">
        <v>399</v>
      </c>
      <c r="G5" s="18">
        <v>525</v>
      </c>
      <c r="H5" s="19">
        <f>G5/G8</f>
        <v>9.029927760577916E-2</v>
      </c>
      <c r="I5" s="59"/>
      <c r="J5" s="9" t="s">
        <v>1075</v>
      </c>
      <c r="K5" s="18">
        <v>2231</v>
      </c>
      <c r="L5" s="19">
        <f>K5/K6</f>
        <v>0.36158833063209078</v>
      </c>
      <c r="M5" s="60"/>
    </row>
    <row r="6" spans="1:13" ht="20.65" customHeight="1">
      <c r="A6" s="12"/>
      <c r="B6" s="9" t="s">
        <v>47</v>
      </c>
      <c r="C6" s="18">
        <v>101</v>
      </c>
      <c r="D6" s="19">
        <f>C6/C9</f>
        <v>1.558641975308642E-2</v>
      </c>
      <c r="E6" s="59"/>
      <c r="F6" s="9" t="s">
        <v>401</v>
      </c>
      <c r="G6" s="18">
        <v>2021</v>
      </c>
      <c r="H6" s="19">
        <f>G6/G8</f>
        <v>0.34760921912624698</v>
      </c>
      <c r="I6" s="59"/>
      <c r="J6" s="9" t="s">
        <v>50</v>
      </c>
      <c r="K6" s="18">
        <f>SUM(K4:K5)</f>
        <v>6170</v>
      </c>
      <c r="L6" s="19">
        <f>SUM(L4:L5)</f>
        <v>1</v>
      </c>
      <c r="M6" s="60"/>
    </row>
    <row r="7" spans="1:13" ht="20.65" customHeight="1">
      <c r="A7" s="12"/>
      <c r="B7" s="9" t="s">
        <v>52</v>
      </c>
      <c r="C7" s="18">
        <v>4089</v>
      </c>
      <c r="D7" s="19">
        <f>C7/C9</f>
        <v>0.63101851851851853</v>
      </c>
      <c r="E7" s="59"/>
      <c r="F7" s="9" t="s">
        <v>402</v>
      </c>
      <c r="G7" s="18">
        <v>2106</v>
      </c>
      <c r="H7" s="19">
        <f>G7/G8</f>
        <v>0.36222910216718268</v>
      </c>
      <c r="I7" s="60"/>
      <c r="J7" s="63"/>
      <c r="K7" s="63"/>
      <c r="L7" s="63"/>
      <c r="M7" s="61"/>
    </row>
    <row r="8" spans="1:13" ht="32.65" customHeight="1">
      <c r="A8" s="12"/>
      <c r="B8" s="9" t="s">
        <v>55</v>
      </c>
      <c r="C8" s="18">
        <v>48</v>
      </c>
      <c r="D8" s="19">
        <f>C8/C9</f>
        <v>7.4074074074074077E-3</v>
      </c>
      <c r="E8" s="59"/>
      <c r="F8" s="9" t="s">
        <v>50</v>
      </c>
      <c r="G8" s="18">
        <f>SUM(G4:G7)</f>
        <v>5814</v>
      </c>
      <c r="H8" s="19">
        <f>SUM(H4:H7)</f>
        <v>1</v>
      </c>
      <c r="I8" s="59"/>
      <c r="J8" s="9" t="s">
        <v>539</v>
      </c>
      <c r="K8" s="9" t="s">
        <v>16</v>
      </c>
      <c r="L8" s="9" t="s">
        <v>17</v>
      </c>
      <c r="M8" s="60"/>
    </row>
    <row r="9" spans="1:13" ht="20.65" customHeight="1">
      <c r="A9" s="12"/>
      <c r="B9" s="9" t="s">
        <v>50</v>
      </c>
      <c r="C9" s="18">
        <f>SUM(C4:C8)</f>
        <v>6480</v>
      </c>
      <c r="D9" s="19">
        <f>SUM(D4:D8)</f>
        <v>1</v>
      </c>
      <c r="E9" s="60"/>
      <c r="F9" s="63"/>
      <c r="G9" s="63"/>
      <c r="H9" s="63"/>
      <c r="I9" s="64"/>
      <c r="J9" s="9" t="s">
        <v>1076</v>
      </c>
      <c r="K9" s="18">
        <v>330</v>
      </c>
      <c r="L9" s="19">
        <f>K9/K12</f>
        <v>0.23843930635838151</v>
      </c>
      <c r="M9" s="60"/>
    </row>
    <row r="10" spans="1:13" ht="20.65" customHeight="1">
      <c r="A10" s="49"/>
      <c r="B10" s="62"/>
      <c r="C10" s="63"/>
      <c r="D10" s="63"/>
      <c r="E10" s="64"/>
      <c r="F10" s="9" t="s">
        <v>19</v>
      </c>
      <c r="G10" s="9" t="s">
        <v>16</v>
      </c>
      <c r="H10" s="9" t="s">
        <v>17</v>
      </c>
      <c r="I10" s="59"/>
      <c r="J10" s="9" t="s">
        <v>1077</v>
      </c>
      <c r="K10" s="18">
        <v>913</v>
      </c>
      <c r="L10" s="19">
        <f>K10/K12</f>
        <v>0.65968208092485547</v>
      </c>
      <c r="M10" s="60"/>
    </row>
    <row r="11" spans="1:13" ht="20.65" customHeight="1">
      <c r="A11" s="12"/>
      <c r="B11" s="9" t="s">
        <v>75</v>
      </c>
      <c r="C11" s="9" t="s">
        <v>16</v>
      </c>
      <c r="D11" s="9" t="s">
        <v>17</v>
      </c>
      <c r="E11" s="59"/>
      <c r="F11" s="9" t="s">
        <v>29</v>
      </c>
      <c r="G11" s="18">
        <v>992</v>
      </c>
      <c r="H11" s="19">
        <f>G11/G15</f>
        <v>0.21411612346211958</v>
      </c>
      <c r="I11" s="59"/>
      <c r="J11" s="9" t="s">
        <v>1078</v>
      </c>
      <c r="K11" s="18">
        <v>141</v>
      </c>
      <c r="L11" s="19">
        <f>K11/K12</f>
        <v>0.101878612716763</v>
      </c>
      <c r="M11" s="60"/>
    </row>
    <row r="12" spans="1:13" ht="20.65" customHeight="1">
      <c r="A12" s="12"/>
      <c r="B12" s="9" t="s">
        <v>81</v>
      </c>
      <c r="C12" s="18">
        <v>2345</v>
      </c>
      <c r="D12" s="19">
        <f>C12/C15</f>
        <v>0.38626255971009721</v>
      </c>
      <c r="E12" s="59"/>
      <c r="F12" s="9" t="s">
        <v>39</v>
      </c>
      <c r="G12" s="18">
        <v>401</v>
      </c>
      <c r="H12" s="19">
        <f>G12/G15</f>
        <v>8.6552989423699545E-2</v>
      </c>
      <c r="I12" s="59"/>
      <c r="J12" s="9" t="s">
        <v>50</v>
      </c>
      <c r="K12" s="18">
        <f>SUM(K9:K11)</f>
        <v>1384</v>
      </c>
      <c r="L12" s="19">
        <f>SUM(L9:L11)</f>
        <v>1</v>
      </c>
      <c r="M12" s="60"/>
    </row>
    <row r="13" spans="1:13" ht="32.65" customHeight="1">
      <c r="A13" s="12"/>
      <c r="B13" s="9" t="s">
        <v>85</v>
      </c>
      <c r="C13" s="18">
        <v>2929</v>
      </c>
      <c r="D13" s="19">
        <f>C13/C15</f>
        <v>0.48245758524131116</v>
      </c>
      <c r="E13" s="59"/>
      <c r="F13" s="9" t="s">
        <v>49</v>
      </c>
      <c r="G13" s="18">
        <v>1400</v>
      </c>
      <c r="H13" s="19">
        <f>G13/G15</f>
        <v>0.30218001295057201</v>
      </c>
      <c r="I13" s="60"/>
      <c r="J13" s="63"/>
      <c r="K13" s="63"/>
      <c r="L13" s="63"/>
      <c r="M13" s="61"/>
    </row>
    <row r="14" spans="1:13" ht="32.65" customHeight="1">
      <c r="A14" s="12"/>
      <c r="B14" s="9" t="s">
        <v>90</v>
      </c>
      <c r="C14" s="18">
        <v>797</v>
      </c>
      <c r="D14" s="19">
        <f>C14/C15</f>
        <v>0.13127985504859166</v>
      </c>
      <c r="E14" s="59"/>
      <c r="F14" s="9" t="s">
        <v>54</v>
      </c>
      <c r="G14" s="18">
        <v>1840</v>
      </c>
      <c r="H14" s="19">
        <f>G14/G15</f>
        <v>0.39715087416360889</v>
      </c>
      <c r="I14" s="59"/>
      <c r="J14" s="9" t="s">
        <v>567</v>
      </c>
      <c r="K14" s="9" t="s">
        <v>16</v>
      </c>
      <c r="L14" s="9" t="s">
        <v>17</v>
      </c>
      <c r="M14" s="60"/>
    </row>
    <row r="15" spans="1:13" ht="20.65" customHeight="1">
      <c r="A15" s="12"/>
      <c r="B15" s="9" t="s">
        <v>50</v>
      </c>
      <c r="C15" s="18">
        <f>SUM(C12:C14)</f>
        <v>6071</v>
      </c>
      <c r="D15" s="19">
        <f>SUM(D12:D14)</f>
        <v>1</v>
      </c>
      <c r="E15" s="59"/>
      <c r="F15" s="9" t="s">
        <v>50</v>
      </c>
      <c r="G15" s="18">
        <f>SUM(G11:G14)</f>
        <v>4633</v>
      </c>
      <c r="H15" s="19">
        <f>SUM(H11:H14)</f>
        <v>1</v>
      </c>
      <c r="I15" s="59"/>
      <c r="J15" s="9" t="s">
        <v>1079</v>
      </c>
      <c r="K15" s="18">
        <v>1024</v>
      </c>
      <c r="L15" s="19">
        <f>K15/K17</f>
        <v>0.60270747498528543</v>
      </c>
      <c r="M15" s="60"/>
    </row>
    <row r="16" spans="1:13" ht="20.65" customHeight="1">
      <c r="A16" s="49"/>
      <c r="B16" s="62"/>
      <c r="C16" s="63"/>
      <c r="D16" s="63"/>
      <c r="E16" s="61"/>
      <c r="F16" s="65"/>
      <c r="G16" s="65"/>
      <c r="H16" s="65"/>
      <c r="I16" s="64"/>
      <c r="J16" s="9" t="s">
        <v>1080</v>
      </c>
      <c r="K16" s="18">
        <v>675</v>
      </c>
      <c r="L16" s="19">
        <f>K16/K17</f>
        <v>0.39729252501471451</v>
      </c>
      <c r="M16" s="60"/>
    </row>
    <row r="17" spans="1:13" ht="20.65" customHeight="1">
      <c r="A17" s="12"/>
      <c r="B17" s="9" t="s">
        <v>108</v>
      </c>
      <c r="C17" s="9" t="s">
        <v>16</v>
      </c>
      <c r="D17" s="9" t="s">
        <v>17</v>
      </c>
      <c r="E17" s="60"/>
      <c r="F17" s="61"/>
      <c r="G17" s="61"/>
      <c r="H17" s="61"/>
      <c r="I17" s="64"/>
      <c r="J17" s="9" t="s">
        <v>50</v>
      </c>
      <c r="K17" s="18">
        <f>SUM(K15:K16)</f>
        <v>1699</v>
      </c>
      <c r="L17" s="19">
        <f>SUM(L15:L16)</f>
        <v>1</v>
      </c>
      <c r="M17" s="60"/>
    </row>
    <row r="18" spans="1:13" ht="20.65" customHeight="1">
      <c r="A18" s="12"/>
      <c r="B18" s="9" t="s">
        <v>111</v>
      </c>
      <c r="C18" s="18">
        <v>1022</v>
      </c>
      <c r="D18" s="19">
        <f>C18/C22</f>
        <v>0.16787122207621549</v>
      </c>
      <c r="E18" s="60"/>
      <c r="F18" s="61"/>
      <c r="G18" s="61"/>
      <c r="H18" s="61"/>
      <c r="I18" s="61"/>
      <c r="J18" s="63"/>
      <c r="K18" s="63"/>
      <c r="L18" s="63"/>
      <c r="M18" s="61"/>
    </row>
    <row r="19" spans="1:13" ht="32.65" customHeight="1">
      <c r="A19" s="12"/>
      <c r="B19" s="9" t="s">
        <v>114</v>
      </c>
      <c r="C19" s="18">
        <v>2261</v>
      </c>
      <c r="D19" s="19">
        <f>C19/C22</f>
        <v>0.37138633377135349</v>
      </c>
      <c r="E19" s="60"/>
      <c r="F19" s="61"/>
      <c r="G19" s="61"/>
      <c r="H19" s="61"/>
      <c r="I19" s="64"/>
      <c r="J19" s="9" t="s">
        <v>593</v>
      </c>
      <c r="K19" s="9" t="s">
        <v>16</v>
      </c>
      <c r="L19" s="9" t="s">
        <v>17</v>
      </c>
      <c r="M19" s="60"/>
    </row>
    <row r="20" spans="1:13" ht="32.65" customHeight="1">
      <c r="A20" s="12"/>
      <c r="B20" s="9" t="s">
        <v>120</v>
      </c>
      <c r="C20" s="18">
        <v>1501</v>
      </c>
      <c r="D20" s="19">
        <f>C20/C22</f>
        <v>0.24655059132720106</v>
      </c>
      <c r="E20" s="60"/>
      <c r="F20" s="61"/>
      <c r="G20" s="61"/>
      <c r="H20" s="61"/>
      <c r="I20" s="64"/>
      <c r="J20" s="9" t="s">
        <v>1081</v>
      </c>
      <c r="K20" s="18">
        <v>1149</v>
      </c>
      <c r="L20" s="19">
        <f>K20/K22</f>
        <v>0.71992481203007519</v>
      </c>
      <c r="M20" s="60"/>
    </row>
    <row r="21" spans="1:13" ht="20.65" customHeight="1">
      <c r="A21" s="12"/>
      <c r="B21" s="9" t="s">
        <v>127</v>
      </c>
      <c r="C21" s="18">
        <v>1304</v>
      </c>
      <c r="D21" s="19">
        <f>C21/C22</f>
        <v>0.21419185282522996</v>
      </c>
      <c r="E21" s="60"/>
      <c r="F21" s="61"/>
      <c r="G21" s="61"/>
      <c r="H21" s="61"/>
      <c r="I21" s="64"/>
      <c r="J21" s="9" t="s">
        <v>1082</v>
      </c>
      <c r="K21" s="18">
        <v>447</v>
      </c>
      <c r="L21" s="19">
        <f>K21/K22</f>
        <v>0.28007518796992481</v>
      </c>
      <c r="M21" s="60"/>
    </row>
    <row r="22" spans="1:13" ht="20.65" customHeight="1">
      <c r="A22" s="12"/>
      <c r="B22" s="9" t="s">
        <v>50</v>
      </c>
      <c r="C22" s="18">
        <f>SUM(C18:C21)</f>
        <v>6088</v>
      </c>
      <c r="D22" s="19">
        <f>SUM(D18:D21)</f>
        <v>1</v>
      </c>
      <c r="E22" s="60"/>
      <c r="F22" s="61"/>
      <c r="G22" s="61"/>
      <c r="H22" s="61"/>
      <c r="I22" s="64"/>
      <c r="J22" s="9" t="s">
        <v>50</v>
      </c>
      <c r="K22" s="18">
        <f>SUM(K20:K21)</f>
        <v>1596</v>
      </c>
      <c r="L22" s="19">
        <f>SUM(L20:L21)</f>
        <v>1</v>
      </c>
      <c r="M22" s="60"/>
    </row>
    <row r="23" spans="1:13" ht="20.65" customHeight="1">
      <c r="A23" s="49"/>
      <c r="B23" s="62"/>
      <c r="C23" s="63"/>
      <c r="D23" s="63"/>
      <c r="E23" s="61"/>
      <c r="F23" s="61"/>
      <c r="G23" s="61"/>
      <c r="H23" s="61"/>
      <c r="I23" s="61"/>
      <c r="J23" s="63"/>
      <c r="K23" s="63"/>
      <c r="L23" s="63"/>
      <c r="M23" s="61"/>
    </row>
    <row r="24" spans="1:13" ht="32.65" customHeight="1">
      <c r="A24" s="12"/>
      <c r="B24" s="9" t="s">
        <v>137</v>
      </c>
      <c r="C24" s="9" t="s">
        <v>16</v>
      </c>
      <c r="D24" s="9" t="s">
        <v>17</v>
      </c>
      <c r="E24" s="60"/>
      <c r="F24" s="61"/>
      <c r="G24" s="61"/>
      <c r="H24" s="61"/>
      <c r="I24" s="64"/>
      <c r="J24" s="9" t="s">
        <v>455</v>
      </c>
      <c r="K24" s="9" t="s">
        <v>16</v>
      </c>
      <c r="L24" s="9" t="s">
        <v>17</v>
      </c>
      <c r="M24" s="60"/>
    </row>
    <row r="25" spans="1:13" ht="20.65" customHeight="1">
      <c r="A25" s="12"/>
      <c r="B25" s="9" t="s">
        <v>142</v>
      </c>
      <c r="C25" s="18">
        <v>3348</v>
      </c>
      <c r="D25" s="19">
        <f>C25/C27</f>
        <v>0.59978502328914363</v>
      </c>
      <c r="E25" s="60"/>
      <c r="F25" s="61"/>
      <c r="G25" s="61"/>
      <c r="H25" s="61"/>
      <c r="I25" s="64"/>
      <c r="J25" s="9" t="s">
        <v>456</v>
      </c>
      <c r="K25" s="18">
        <v>2551</v>
      </c>
      <c r="L25" s="19">
        <f>K25/K27</f>
        <v>0.55504786771105308</v>
      </c>
      <c r="M25" s="60"/>
    </row>
    <row r="26" spans="1:13" ht="20.65" customHeight="1">
      <c r="A26" s="12"/>
      <c r="B26" s="9" t="s">
        <v>148</v>
      </c>
      <c r="C26" s="18">
        <v>2234</v>
      </c>
      <c r="D26" s="19">
        <f>C26/C27</f>
        <v>0.40021497671085632</v>
      </c>
      <c r="E26" s="60"/>
      <c r="F26" s="61"/>
      <c r="G26" s="61"/>
      <c r="H26" s="61"/>
      <c r="I26" s="64"/>
      <c r="J26" s="9" t="s">
        <v>457</v>
      </c>
      <c r="K26" s="18">
        <v>2045</v>
      </c>
      <c r="L26" s="19">
        <f>K26/K27</f>
        <v>0.44495213228894692</v>
      </c>
      <c r="M26" s="60"/>
    </row>
    <row r="27" spans="1:13" ht="20.65" customHeight="1">
      <c r="A27" s="12"/>
      <c r="B27" s="9" t="s">
        <v>50</v>
      </c>
      <c r="C27" s="18">
        <f>SUM(C25:C26)</f>
        <v>5582</v>
      </c>
      <c r="D27" s="19">
        <f>SUM(D25:D26)</f>
        <v>1</v>
      </c>
      <c r="E27" s="60"/>
      <c r="F27" s="61"/>
      <c r="G27" s="61"/>
      <c r="H27" s="61"/>
      <c r="I27" s="64"/>
      <c r="J27" s="9" t="s">
        <v>50</v>
      </c>
      <c r="K27" s="18">
        <f>SUM(K25:K26)</f>
        <v>4596</v>
      </c>
      <c r="L27" s="19">
        <f>SUM(L25:L26)</f>
        <v>1</v>
      </c>
      <c r="M27" s="60"/>
    </row>
    <row r="28" spans="1:13" ht="20.65" customHeight="1">
      <c r="A28" s="49"/>
      <c r="B28" s="62"/>
      <c r="C28" s="63"/>
      <c r="D28" s="63"/>
      <c r="E28" s="61"/>
      <c r="F28" s="61"/>
      <c r="G28" s="61"/>
      <c r="H28" s="61"/>
      <c r="I28" s="61"/>
      <c r="J28" s="63"/>
      <c r="K28" s="63"/>
      <c r="L28" s="63"/>
      <c r="M28" s="61"/>
    </row>
    <row r="29" spans="1:13" ht="32.65" customHeight="1">
      <c r="A29" s="12"/>
      <c r="B29" s="9" t="s">
        <v>158</v>
      </c>
      <c r="C29" s="9" t="s">
        <v>16</v>
      </c>
      <c r="D29" s="9" t="s">
        <v>17</v>
      </c>
      <c r="E29" s="60"/>
      <c r="F29" s="61"/>
      <c r="G29" s="61"/>
      <c r="H29" s="61"/>
      <c r="I29" s="64"/>
      <c r="J29" s="9" t="s">
        <v>458</v>
      </c>
      <c r="K29" s="9" t="s">
        <v>16</v>
      </c>
      <c r="L29" s="9" t="s">
        <v>17</v>
      </c>
      <c r="M29" s="60"/>
    </row>
    <row r="30" spans="1:13" ht="20.65" customHeight="1">
      <c r="A30" s="12"/>
      <c r="B30" s="9" t="s">
        <v>163</v>
      </c>
      <c r="C30" s="18">
        <v>1395</v>
      </c>
      <c r="D30" s="19">
        <f>C30/C33</f>
        <v>0.28324873096446701</v>
      </c>
      <c r="E30" s="60"/>
      <c r="F30" s="61"/>
      <c r="G30" s="61"/>
      <c r="H30" s="61"/>
      <c r="I30" s="64"/>
      <c r="J30" s="9" t="s">
        <v>459</v>
      </c>
      <c r="K30" s="18">
        <v>2663</v>
      </c>
      <c r="L30" s="19">
        <f>K30/K32</f>
        <v>0.57158188452457614</v>
      </c>
      <c r="M30" s="60"/>
    </row>
    <row r="31" spans="1:13" ht="20.65" customHeight="1">
      <c r="A31" s="12"/>
      <c r="B31" s="9" t="s">
        <v>169</v>
      </c>
      <c r="C31" s="18">
        <v>2549</v>
      </c>
      <c r="D31" s="19">
        <f>C31/C33</f>
        <v>0.51756345177664975</v>
      </c>
      <c r="E31" s="60"/>
      <c r="F31" s="61"/>
      <c r="G31" s="61"/>
      <c r="H31" s="61"/>
      <c r="I31" s="64"/>
      <c r="J31" s="9" t="s">
        <v>460</v>
      </c>
      <c r="K31" s="18">
        <v>1996</v>
      </c>
      <c r="L31" s="19">
        <f>K31/K32</f>
        <v>0.42841811547542391</v>
      </c>
      <c r="M31" s="60"/>
    </row>
    <row r="32" spans="1:13" ht="32.65" customHeight="1">
      <c r="A32" s="12"/>
      <c r="B32" s="9" t="s">
        <v>176</v>
      </c>
      <c r="C32" s="18">
        <v>981</v>
      </c>
      <c r="D32" s="19">
        <f>C32/C33</f>
        <v>0.19918781725888324</v>
      </c>
      <c r="E32" s="60"/>
      <c r="F32" s="61"/>
      <c r="G32" s="61"/>
      <c r="H32" s="61"/>
      <c r="I32" s="64"/>
      <c r="J32" s="9" t="s">
        <v>50</v>
      </c>
      <c r="K32" s="18">
        <f>SUM(K30:K31)</f>
        <v>4659</v>
      </c>
      <c r="L32" s="19">
        <f>SUM(L30:L31)</f>
        <v>1</v>
      </c>
      <c r="M32" s="60"/>
    </row>
    <row r="33" spans="1:13" ht="20.65" customHeight="1">
      <c r="A33" s="12"/>
      <c r="B33" s="9" t="s">
        <v>50</v>
      </c>
      <c r="C33" s="18">
        <f>SUM(C30:C32)</f>
        <v>4925</v>
      </c>
      <c r="D33" s="19">
        <f>SUM(D30:D32)</f>
        <v>1</v>
      </c>
      <c r="E33" s="60"/>
      <c r="F33" s="61"/>
      <c r="G33" s="61"/>
      <c r="H33" s="61"/>
      <c r="I33" s="61"/>
      <c r="J33" s="65"/>
      <c r="K33" s="65"/>
      <c r="L33" s="65"/>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1064</v>
      </c>
      <c r="D36" s="19">
        <f>C36/C38</f>
        <v>0.23195988663614564</v>
      </c>
      <c r="E36" s="60"/>
      <c r="F36" s="61"/>
      <c r="G36" s="61"/>
      <c r="H36" s="61"/>
      <c r="I36" s="61"/>
      <c r="J36" s="61"/>
      <c r="K36" s="61"/>
      <c r="L36" s="61"/>
      <c r="M36" s="61"/>
    </row>
    <row r="37" spans="1:13" ht="20.65" customHeight="1">
      <c r="A37" s="12"/>
      <c r="B37" s="9" t="s">
        <v>199</v>
      </c>
      <c r="C37" s="18">
        <v>3523</v>
      </c>
      <c r="D37" s="19">
        <f>C37/C38</f>
        <v>0.76804011336385436</v>
      </c>
      <c r="E37" s="60"/>
      <c r="F37" s="61"/>
      <c r="G37" s="61"/>
      <c r="H37" s="61"/>
      <c r="I37" s="61"/>
      <c r="J37" s="61"/>
      <c r="K37" s="61"/>
      <c r="L37" s="61"/>
      <c r="M37" s="61"/>
    </row>
    <row r="38" spans="1:13" ht="20.65" customHeight="1">
      <c r="A38" s="12"/>
      <c r="B38" s="9" t="s">
        <v>50</v>
      </c>
      <c r="C38" s="18">
        <f>SUM(C36:C37)</f>
        <v>4587</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1918</v>
      </c>
      <c r="D41" s="19">
        <f>C41/C44</f>
        <v>0.44501160092807424</v>
      </c>
      <c r="E41" s="60"/>
      <c r="F41" s="61"/>
      <c r="G41" s="61"/>
      <c r="H41" s="61"/>
      <c r="I41" s="61"/>
      <c r="J41" s="61"/>
      <c r="K41" s="61"/>
      <c r="L41" s="61"/>
      <c r="M41" s="61"/>
    </row>
    <row r="42" spans="1:13" ht="20.65" customHeight="1">
      <c r="A42" s="12"/>
      <c r="B42" s="9" t="s">
        <v>220</v>
      </c>
      <c r="C42" s="18">
        <v>1032</v>
      </c>
      <c r="D42" s="19">
        <f>C42/C44</f>
        <v>0.23944315545243619</v>
      </c>
      <c r="E42" s="60"/>
      <c r="F42" s="61"/>
      <c r="G42" s="61"/>
      <c r="H42" s="61"/>
      <c r="I42" s="61"/>
      <c r="J42" s="61"/>
      <c r="K42" s="61"/>
      <c r="L42" s="61"/>
      <c r="M42" s="61"/>
    </row>
    <row r="43" spans="1:13" ht="32.65" customHeight="1">
      <c r="A43" s="12"/>
      <c r="B43" s="9" t="s">
        <v>224</v>
      </c>
      <c r="C43" s="18">
        <v>1360</v>
      </c>
      <c r="D43" s="19">
        <f>C43/C44</f>
        <v>0.31554524361948955</v>
      </c>
      <c r="E43" s="60"/>
      <c r="F43" s="61"/>
      <c r="G43" s="61"/>
      <c r="H43" s="61"/>
      <c r="I43" s="61"/>
      <c r="J43" s="61"/>
      <c r="K43" s="61"/>
      <c r="L43" s="61"/>
      <c r="M43" s="61"/>
    </row>
    <row r="44" spans="1:13" ht="20.65" customHeight="1">
      <c r="A44" s="12"/>
      <c r="B44" s="9" t="s">
        <v>50</v>
      </c>
      <c r="C44" s="18">
        <f>SUM(C41:C43)</f>
        <v>4310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2411</v>
      </c>
      <c r="D47" s="19">
        <f>C47/C49</f>
        <v>0.57322872087494059</v>
      </c>
      <c r="E47" s="60"/>
      <c r="F47" s="61"/>
      <c r="G47" s="61"/>
      <c r="H47" s="61"/>
      <c r="I47" s="61"/>
      <c r="J47" s="61"/>
      <c r="K47" s="61"/>
      <c r="L47" s="61"/>
      <c r="M47" s="61"/>
    </row>
    <row r="48" spans="1:13" ht="32.65" customHeight="1">
      <c r="A48" s="12"/>
      <c r="B48" s="9" t="s">
        <v>241</v>
      </c>
      <c r="C48" s="18">
        <v>1795</v>
      </c>
      <c r="D48" s="19">
        <f>C48/C49</f>
        <v>0.42677127912505947</v>
      </c>
      <c r="E48" s="60"/>
      <c r="F48" s="61"/>
      <c r="G48" s="61"/>
      <c r="H48" s="61"/>
      <c r="I48" s="61"/>
      <c r="J48" s="61"/>
      <c r="K48" s="61"/>
      <c r="L48" s="61"/>
      <c r="M48" s="61"/>
    </row>
    <row r="49" spans="1:13" ht="20.65" customHeight="1">
      <c r="A49" s="12"/>
      <c r="B49" s="9" t="s">
        <v>50</v>
      </c>
      <c r="C49" s="18">
        <f>SUM(C47:C48)</f>
        <v>4206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2706</v>
      </c>
      <c r="D52" s="19">
        <f>C52/C54</f>
        <v>0.64644051600573338</v>
      </c>
      <c r="E52" s="60"/>
      <c r="F52" s="61"/>
      <c r="G52" s="61"/>
      <c r="H52" s="61"/>
      <c r="I52" s="61"/>
      <c r="J52" s="61"/>
      <c r="K52" s="61"/>
      <c r="L52" s="61"/>
      <c r="M52" s="61"/>
    </row>
    <row r="53" spans="1:13" ht="20.65" customHeight="1">
      <c r="A53" s="12"/>
      <c r="B53" s="9" t="s">
        <v>259</v>
      </c>
      <c r="C53" s="18">
        <v>1480</v>
      </c>
      <c r="D53" s="19">
        <f>C53/C54</f>
        <v>0.35355948399426662</v>
      </c>
      <c r="E53" s="60"/>
      <c r="F53" s="61"/>
      <c r="G53" s="61"/>
      <c r="H53" s="61"/>
      <c r="I53" s="61"/>
      <c r="J53" s="61"/>
      <c r="K53" s="61"/>
      <c r="L53" s="61"/>
      <c r="M53" s="61"/>
    </row>
    <row r="54" spans="1:13" ht="20.65" customHeight="1">
      <c r="A54" s="12"/>
      <c r="B54" s="9" t="s">
        <v>50</v>
      </c>
      <c r="C54" s="18">
        <f>SUM(C52:C53)</f>
        <v>4186</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1856</v>
      </c>
      <c r="D57" s="19">
        <f>C57/C60</f>
        <v>0.44338270425226944</v>
      </c>
      <c r="E57" s="60"/>
      <c r="F57" s="61"/>
      <c r="G57" s="61"/>
      <c r="H57" s="61"/>
      <c r="I57" s="61"/>
      <c r="J57" s="61"/>
      <c r="K57" s="61"/>
      <c r="L57" s="61"/>
      <c r="M57" s="61"/>
    </row>
    <row r="58" spans="1:13" ht="20.65" customHeight="1">
      <c r="A58" s="12"/>
      <c r="B58" s="9" t="s">
        <v>274</v>
      </c>
      <c r="C58" s="18">
        <v>1405</v>
      </c>
      <c r="D58" s="19">
        <f>C58/C60</f>
        <v>0.33564261825131392</v>
      </c>
      <c r="E58" s="60"/>
      <c r="F58" s="61"/>
      <c r="G58" s="61"/>
      <c r="H58" s="61"/>
      <c r="I58" s="61"/>
      <c r="J58" s="61"/>
      <c r="K58" s="61"/>
      <c r="L58" s="61"/>
      <c r="M58" s="61"/>
    </row>
    <row r="59" spans="1:13" ht="20.65" customHeight="1">
      <c r="A59" s="12"/>
      <c r="B59" s="9" t="s">
        <v>278</v>
      </c>
      <c r="C59" s="18">
        <v>925</v>
      </c>
      <c r="D59" s="19">
        <f>C59/C60</f>
        <v>0.22097467749641664</v>
      </c>
      <c r="E59" s="60"/>
      <c r="F59" s="61"/>
      <c r="G59" s="61"/>
      <c r="H59" s="61"/>
      <c r="I59" s="61"/>
      <c r="J59" s="61"/>
      <c r="K59" s="61"/>
      <c r="L59" s="61"/>
      <c r="M59" s="61"/>
    </row>
    <row r="60" spans="1:13" ht="20.65" customHeight="1">
      <c r="A60" s="12"/>
      <c r="B60" s="9" t="s">
        <v>50</v>
      </c>
      <c r="C60" s="18">
        <f>SUM(C57:C59)</f>
        <v>4186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1514</v>
      </c>
      <c r="D63" s="19">
        <f>C63/C65</f>
        <v>0.35953455236285919</v>
      </c>
      <c r="E63" s="60"/>
      <c r="F63" s="61"/>
      <c r="G63" s="61"/>
      <c r="H63" s="61"/>
      <c r="I63" s="61"/>
      <c r="J63" s="61"/>
      <c r="K63" s="61"/>
      <c r="L63" s="61"/>
      <c r="M63" s="61"/>
    </row>
    <row r="64" spans="1:13" ht="20.65" customHeight="1">
      <c r="A64" s="12"/>
      <c r="B64" s="9" t="s">
        <v>295</v>
      </c>
      <c r="C64" s="18">
        <v>2697</v>
      </c>
      <c r="D64" s="19">
        <f>C64/C65</f>
        <v>0.64046544763714086</v>
      </c>
      <c r="E64" s="60"/>
      <c r="F64" s="61"/>
      <c r="G64" s="61"/>
      <c r="H64" s="61"/>
      <c r="I64" s="61"/>
      <c r="J64" s="61"/>
      <c r="K64" s="61"/>
      <c r="L64" s="61"/>
      <c r="M64" s="61"/>
    </row>
    <row r="65" spans="1:13" ht="20.65" customHeight="1">
      <c r="A65" s="12"/>
      <c r="B65" s="9" t="s">
        <v>50</v>
      </c>
      <c r="C65" s="18">
        <f>SUM(C63:C64)</f>
        <v>4211</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1395</v>
      </c>
      <c r="D68" s="19">
        <f>C68/C70</f>
        <v>0.27320799059929496</v>
      </c>
      <c r="E68" s="60"/>
      <c r="F68" s="61"/>
      <c r="G68" s="61"/>
      <c r="H68" s="61"/>
      <c r="I68" s="61"/>
      <c r="J68" s="61"/>
      <c r="K68" s="61"/>
      <c r="L68" s="61"/>
      <c r="M68" s="61"/>
    </row>
    <row r="69" spans="1:13" ht="20.65" customHeight="1">
      <c r="A69" s="12"/>
      <c r="B69" s="9" t="s">
        <v>309</v>
      </c>
      <c r="C69" s="18">
        <v>3711</v>
      </c>
      <c r="D69" s="19">
        <f>C69/C70</f>
        <v>0.7267920094007051</v>
      </c>
      <c r="E69" s="60"/>
      <c r="F69" s="61"/>
      <c r="G69" s="61"/>
      <c r="H69" s="61"/>
      <c r="I69" s="61"/>
      <c r="J69" s="61"/>
      <c r="K69" s="61"/>
      <c r="L69" s="61"/>
      <c r="M69" s="61"/>
    </row>
    <row r="70" spans="1:13" ht="20.65" customHeight="1">
      <c r="A70" s="12"/>
      <c r="B70" s="9" t="s">
        <v>50</v>
      </c>
      <c r="C70" s="18">
        <f>SUM(C68:C69)</f>
        <v>5106</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833</v>
      </c>
      <c r="D73" s="19">
        <f>C73/C76</f>
        <v>0.16468960063266114</v>
      </c>
      <c r="E73" s="60"/>
      <c r="F73" s="61"/>
      <c r="G73" s="61"/>
      <c r="H73" s="61"/>
      <c r="I73" s="61"/>
      <c r="J73" s="61"/>
      <c r="K73" s="61"/>
      <c r="L73" s="61"/>
      <c r="M73" s="61"/>
    </row>
    <row r="74" spans="1:13" ht="20.65" customHeight="1">
      <c r="A74" s="12"/>
      <c r="B74" s="9" t="s">
        <v>321</v>
      </c>
      <c r="C74" s="18">
        <v>777</v>
      </c>
      <c r="D74" s="19">
        <f>C74/C76</f>
        <v>0.15361803084223014</v>
      </c>
      <c r="E74" s="60"/>
      <c r="F74" s="61"/>
      <c r="G74" s="61"/>
      <c r="H74" s="61"/>
      <c r="I74" s="61"/>
      <c r="J74" s="61"/>
      <c r="K74" s="61"/>
      <c r="L74" s="61"/>
      <c r="M74" s="61"/>
    </row>
    <row r="75" spans="1:13" ht="20.65" customHeight="1">
      <c r="A75" s="12"/>
      <c r="B75" s="9" t="s">
        <v>323</v>
      </c>
      <c r="C75" s="18">
        <v>3448</v>
      </c>
      <c r="D75" s="19">
        <f>C75/C76</f>
        <v>0.68169236852510873</v>
      </c>
      <c r="E75" s="60"/>
      <c r="F75" s="61"/>
      <c r="G75" s="61"/>
      <c r="H75" s="61"/>
      <c r="I75" s="61"/>
      <c r="J75" s="61"/>
      <c r="K75" s="61"/>
      <c r="L75" s="61"/>
      <c r="M75" s="61"/>
    </row>
    <row r="76" spans="1:13" ht="20.65" customHeight="1">
      <c r="A76" s="12"/>
      <c r="B76" s="9" t="s">
        <v>50</v>
      </c>
      <c r="C76" s="18">
        <f>SUM(C73:C75)</f>
        <v>5058</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1684</v>
      </c>
      <c r="D79" s="19">
        <f>C79/C82</f>
        <v>0.32322456813819578</v>
      </c>
      <c r="E79" s="60"/>
      <c r="F79" s="61"/>
      <c r="G79" s="61"/>
      <c r="H79" s="61"/>
      <c r="I79" s="61"/>
      <c r="J79" s="61"/>
      <c r="K79" s="61"/>
      <c r="L79" s="61"/>
      <c r="M79" s="61"/>
    </row>
    <row r="80" spans="1:13" ht="20.65" customHeight="1">
      <c r="A80" s="12"/>
      <c r="B80" s="9" t="s">
        <v>332</v>
      </c>
      <c r="C80" s="18">
        <v>462</v>
      </c>
      <c r="D80" s="19">
        <f>C80/C82</f>
        <v>8.8675623800383879E-2</v>
      </c>
      <c r="E80" s="60"/>
      <c r="F80" s="61"/>
      <c r="G80" s="61"/>
      <c r="H80" s="61"/>
      <c r="I80" s="61"/>
      <c r="J80" s="61"/>
      <c r="K80" s="61"/>
      <c r="L80" s="61"/>
      <c r="M80" s="61"/>
    </row>
    <row r="81" spans="1:13" ht="20.65" customHeight="1">
      <c r="A81" s="12"/>
      <c r="B81" s="9" t="s">
        <v>333</v>
      </c>
      <c r="C81" s="18">
        <v>3064</v>
      </c>
      <c r="D81" s="19">
        <f>C81/C82</f>
        <v>0.58809980806142037</v>
      </c>
      <c r="E81" s="60"/>
      <c r="F81" s="61"/>
      <c r="G81" s="61"/>
      <c r="H81" s="61"/>
      <c r="I81" s="61"/>
      <c r="J81" s="61"/>
      <c r="K81" s="61"/>
      <c r="L81" s="61"/>
      <c r="M81" s="61"/>
    </row>
    <row r="82" spans="1:13" ht="20.65" customHeight="1">
      <c r="A82" s="12"/>
      <c r="B82" s="9" t="s">
        <v>50</v>
      </c>
      <c r="C82" s="18">
        <f>SUM(C79:C81)</f>
        <v>5210</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530</v>
      </c>
      <c r="D85" s="19">
        <f>C85/C89</f>
        <v>0.10261374636979671</v>
      </c>
      <c r="E85" s="60"/>
      <c r="F85" s="61"/>
      <c r="G85" s="61"/>
      <c r="H85" s="61"/>
      <c r="I85" s="61"/>
      <c r="J85" s="61"/>
      <c r="K85" s="61"/>
      <c r="L85" s="61"/>
      <c r="M85" s="61"/>
    </row>
    <row r="86" spans="1:13" ht="20.65" customHeight="1">
      <c r="A86" s="12"/>
      <c r="B86" s="9" t="s">
        <v>342</v>
      </c>
      <c r="C86" s="18">
        <v>2413</v>
      </c>
      <c r="D86" s="19">
        <f>C86/C89</f>
        <v>0.46718296224588579</v>
      </c>
      <c r="E86" s="60"/>
      <c r="F86" s="61"/>
      <c r="G86" s="61"/>
      <c r="H86" s="61"/>
      <c r="I86" s="61"/>
      <c r="J86" s="61"/>
      <c r="K86" s="61"/>
      <c r="L86" s="61"/>
      <c r="M86" s="61"/>
    </row>
    <row r="87" spans="1:13" ht="20.65" customHeight="1">
      <c r="A87" s="12"/>
      <c r="B87" s="9" t="s">
        <v>344</v>
      </c>
      <c r="C87" s="18">
        <v>628</v>
      </c>
      <c r="D87" s="19">
        <f>C87/C89</f>
        <v>0.12158760890609874</v>
      </c>
      <c r="E87" s="60"/>
      <c r="F87" s="61"/>
      <c r="G87" s="61"/>
      <c r="H87" s="61"/>
      <c r="I87" s="61"/>
      <c r="J87" s="61"/>
      <c r="K87" s="61"/>
      <c r="L87" s="61"/>
      <c r="M87" s="61"/>
    </row>
    <row r="88" spans="1:13" ht="20.65" customHeight="1">
      <c r="A88" s="12"/>
      <c r="B88" s="9" t="s">
        <v>346</v>
      </c>
      <c r="C88" s="18">
        <v>1594</v>
      </c>
      <c r="D88" s="19">
        <f>C88/C89</f>
        <v>0.3086156824782188</v>
      </c>
      <c r="E88" s="60"/>
      <c r="F88" s="61"/>
      <c r="G88" s="61"/>
      <c r="H88" s="61"/>
      <c r="I88" s="61"/>
      <c r="J88" s="61"/>
      <c r="K88" s="61"/>
      <c r="L88" s="61"/>
      <c r="M88" s="61"/>
    </row>
    <row r="89" spans="1:13" ht="20.65" customHeight="1">
      <c r="A89" s="12"/>
      <c r="B89" s="9" t="s">
        <v>50</v>
      </c>
      <c r="C89" s="18">
        <f>SUM(C85:C88)</f>
        <v>5165</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2559</v>
      </c>
      <c r="D92" s="19">
        <f>C92/C94</f>
        <v>0.54458395403277293</v>
      </c>
      <c r="E92" s="60"/>
      <c r="F92" s="61"/>
      <c r="G92" s="61"/>
      <c r="H92" s="61"/>
      <c r="I92" s="61"/>
      <c r="J92" s="61"/>
      <c r="K92" s="61"/>
      <c r="L92" s="61"/>
      <c r="M92" s="61"/>
    </row>
    <row r="93" spans="1:13" ht="20.65" customHeight="1">
      <c r="A93" s="12"/>
      <c r="B93" s="9" t="s">
        <v>355</v>
      </c>
      <c r="C93" s="18">
        <v>2140</v>
      </c>
      <c r="D93" s="19">
        <f>C93/C94</f>
        <v>0.45541604596722707</v>
      </c>
      <c r="E93" s="60"/>
      <c r="F93" s="61"/>
      <c r="G93" s="61"/>
      <c r="H93" s="61"/>
      <c r="I93" s="61"/>
      <c r="J93" s="61"/>
      <c r="K93" s="61"/>
      <c r="L93" s="61"/>
      <c r="M93" s="61"/>
    </row>
    <row r="94" spans="1:13" ht="20.65" customHeight="1">
      <c r="A94" s="12"/>
      <c r="B94" s="9" t="s">
        <v>50</v>
      </c>
      <c r="C94" s="18">
        <f>SUM(C92:C93)</f>
        <v>4699</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3065</v>
      </c>
      <c r="D97" s="19">
        <f>C97/C99</f>
        <v>0.70932654478130064</v>
      </c>
      <c r="E97" s="60"/>
      <c r="F97" s="61"/>
      <c r="G97" s="61"/>
      <c r="H97" s="61"/>
      <c r="I97" s="61"/>
      <c r="J97" s="61"/>
      <c r="K97" s="61"/>
      <c r="L97" s="61"/>
      <c r="M97" s="61"/>
    </row>
    <row r="98" spans="1:13" ht="20.65" customHeight="1">
      <c r="A98" s="12"/>
      <c r="B98" s="9" t="s">
        <v>364</v>
      </c>
      <c r="C98" s="18">
        <v>1256</v>
      </c>
      <c r="D98" s="19">
        <f>C98/C99</f>
        <v>0.29067345521869936</v>
      </c>
      <c r="E98" s="60"/>
      <c r="F98" s="61"/>
      <c r="G98" s="61"/>
      <c r="H98" s="61"/>
      <c r="I98" s="61"/>
      <c r="J98" s="61"/>
      <c r="K98" s="61"/>
      <c r="L98" s="61"/>
      <c r="M98" s="61"/>
    </row>
    <row r="99" spans="1:13" ht="20.65" customHeight="1">
      <c r="A99" s="12"/>
      <c r="B99" s="9" t="s">
        <v>50</v>
      </c>
      <c r="C99" s="18">
        <f>SUM(C97:C98)</f>
        <v>4321</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6"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4043</v>
      </c>
      <c r="D4" s="19">
        <f>C4/C9</f>
        <v>0.21952543845360264</v>
      </c>
      <c r="E4" s="59"/>
      <c r="F4" s="9" t="s">
        <v>82</v>
      </c>
      <c r="G4" s="18">
        <v>6941</v>
      </c>
      <c r="H4" s="19">
        <f>G4/G6</f>
        <v>0.87451178026962328</v>
      </c>
      <c r="I4" s="59"/>
      <c r="J4" s="9" t="s">
        <v>1084</v>
      </c>
      <c r="K4" s="18">
        <v>12262</v>
      </c>
      <c r="L4" s="19">
        <f>K4/K6</f>
        <v>0.68095740545343475</v>
      </c>
      <c r="M4" s="60"/>
    </row>
    <row r="5" spans="1:13" ht="32.65" customHeight="1">
      <c r="A5" s="12"/>
      <c r="B5" s="9" t="s">
        <v>37</v>
      </c>
      <c r="C5" s="18">
        <v>3089</v>
      </c>
      <c r="D5" s="19">
        <f>C5/C9</f>
        <v>0.16772547103219851</v>
      </c>
      <c r="E5" s="59"/>
      <c r="F5" s="9" t="s">
        <v>86</v>
      </c>
      <c r="G5" s="43">
        <v>996</v>
      </c>
      <c r="H5" s="19">
        <f>G5/G6</f>
        <v>0.12548821973037672</v>
      </c>
      <c r="I5" s="59"/>
      <c r="J5" s="9" t="s">
        <v>1085</v>
      </c>
      <c r="K5" s="18">
        <v>5745</v>
      </c>
      <c r="L5" s="19">
        <f>K5/K6</f>
        <v>0.31904259454656525</v>
      </c>
      <c r="M5" s="60"/>
    </row>
    <row r="6" spans="1:13" ht="20.65" customHeight="1">
      <c r="A6" s="12"/>
      <c r="B6" s="9" t="s">
        <v>47</v>
      </c>
      <c r="C6" s="18">
        <v>582</v>
      </c>
      <c r="D6" s="19">
        <f>C6/C9</f>
        <v>3.1601237986642779E-2</v>
      </c>
      <c r="E6" s="59"/>
      <c r="F6" s="9" t="s">
        <v>50</v>
      </c>
      <c r="G6" s="18">
        <f>SUM(G4:G5)</f>
        <v>7937</v>
      </c>
      <c r="H6" s="19">
        <f>SUM(H4:H5)</f>
        <v>1</v>
      </c>
      <c r="I6" s="59"/>
      <c r="J6" s="9" t="s">
        <v>50</v>
      </c>
      <c r="K6" s="18">
        <f>SUM(K4:K5)</f>
        <v>18007</v>
      </c>
      <c r="L6" s="19">
        <f>SUM(L4:L5)</f>
        <v>1</v>
      </c>
      <c r="M6" s="60"/>
    </row>
    <row r="7" spans="1:13" ht="20.65" customHeight="1">
      <c r="A7" s="12"/>
      <c r="B7" s="9" t="s">
        <v>52</v>
      </c>
      <c r="C7" s="18">
        <v>10597</v>
      </c>
      <c r="D7" s="19">
        <f>C7/C9</f>
        <v>0.57539230059184454</v>
      </c>
      <c r="E7" s="60"/>
      <c r="F7" s="63"/>
      <c r="G7" s="63"/>
      <c r="H7" s="63"/>
      <c r="I7" s="61"/>
      <c r="J7" s="63"/>
      <c r="K7" s="63"/>
      <c r="L7" s="63"/>
      <c r="M7" s="61"/>
    </row>
    <row r="8" spans="1:13" ht="32.65" customHeight="1">
      <c r="A8" s="12"/>
      <c r="B8" s="9" t="s">
        <v>55</v>
      </c>
      <c r="C8" s="18">
        <v>106</v>
      </c>
      <c r="D8" s="19">
        <f>C8/C9</f>
        <v>5.755551935711571E-3</v>
      </c>
      <c r="E8" s="59"/>
      <c r="F8" s="9" t="s">
        <v>228</v>
      </c>
      <c r="G8" s="9" t="s">
        <v>16</v>
      </c>
      <c r="H8" s="9" t="s">
        <v>17</v>
      </c>
      <c r="I8" s="59"/>
      <c r="J8" s="9" t="s">
        <v>461</v>
      </c>
      <c r="K8" s="9" t="s">
        <v>16</v>
      </c>
      <c r="L8" s="9" t="s">
        <v>17</v>
      </c>
      <c r="M8" s="60"/>
    </row>
    <row r="9" spans="1:13" ht="20.65" customHeight="1">
      <c r="A9" s="12"/>
      <c r="B9" s="9" t="s">
        <v>50</v>
      </c>
      <c r="C9" s="18">
        <f>SUM(C4:C8)</f>
        <v>18417</v>
      </c>
      <c r="D9" s="19">
        <f>SUM(D4:D8)</f>
        <v>1</v>
      </c>
      <c r="E9" s="59"/>
      <c r="F9" s="9" t="s">
        <v>233</v>
      </c>
      <c r="G9" s="18">
        <v>9062</v>
      </c>
      <c r="H9" s="19">
        <f>G9/G11</f>
        <v>0.78350337195227393</v>
      </c>
      <c r="I9" s="59"/>
      <c r="J9" s="9" t="s">
        <v>462</v>
      </c>
      <c r="K9" s="18">
        <v>6428</v>
      </c>
      <c r="L9" s="19">
        <f>K9/K11</f>
        <v>0.40127348773331667</v>
      </c>
      <c r="M9" s="60"/>
    </row>
    <row r="10" spans="1:13" ht="20.65" customHeight="1">
      <c r="A10" s="49"/>
      <c r="B10" s="62"/>
      <c r="C10" s="63"/>
      <c r="D10" s="63"/>
      <c r="E10" s="64"/>
      <c r="F10" s="9" t="s">
        <v>238</v>
      </c>
      <c r="G10" s="18">
        <v>2504</v>
      </c>
      <c r="H10" s="19">
        <f>G10/G11</f>
        <v>0.2164966280477261</v>
      </c>
      <c r="I10" s="59"/>
      <c r="J10" s="9" t="s">
        <v>463</v>
      </c>
      <c r="K10" s="18">
        <v>9591</v>
      </c>
      <c r="L10" s="19">
        <f>K10/K11</f>
        <v>0.59872651226668328</v>
      </c>
      <c r="M10" s="60"/>
    </row>
    <row r="11" spans="1:13" ht="20.65" customHeight="1">
      <c r="A11" s="12"/>
      <c r="B11" s="9" t="s">
        <v>75</v>
      </c>
      <c r="C11" s="9" t="s">
        <v>16</v>
      </c>
      <c r="D11" s="9" t="s">
        <v>17</v>
      </c>
      <c r="E11" s="59"/>
      <c r="F11" s="9" t="s">
        <v>50</v>
      </c>
      <c r="G11" s="18">
        <f>SUM(G9:G10)</f>
        <v>11566</v>
      </c>
      <c r="H11" s="19">
        <f>SUM(H9:H10)</f>
        <v>1</v>
      </c>
      <c r="I11" s="59"/>
      <c r="J11" s="9" t="s">
        <v>50</v>
      </c>
      <c r="K11" s="18">
        <f>SUM(K9:K10)</f>
        <v>16019</v>
      </c>
      <c r="L11" s="19">
        <f>SUM(L9:L10)</f>
        <v>1</v>
      </c>
      <c r="M11" s="60"/>
    </row>
    <row r="12" spans="1:13" ht="20.65" customHeight="1">
      <c r="A12" s="12"/>
      <c r="B12" s="9" t="s">
        <v>81</v>
      </c>
      <c r="C12" s="18">
        <v>6571</v>
      </c>
      <c r="D12" s="19">
        <f>C12/C15</f>
        <v>0.37967296469636563</v>
      </c>
      <c r="E12" s="60"/>
      <c r="F12" s="63"/>
      <c r="G12" s="63"/>
      <c r="H12" s="63"/>
      <c r="I12" s="61"/>
      <c r="J12" s="65"/>
      <c r="K12" s="65"/>
      <c r="L12" s="65"/>
      <c r="M12" s="61"/>
    </row>
    <row r="13" spans="1:13" ht="32.65" customHeight="1">
      <c r="A13" s="12"/>
      <c r="B13" s="9" t="s">
        <v>85</v>
      </c>
      <c r="C13" s="18">
        <v>7914</v>
      </c>
      <c r="D13" s="19">
        <f>C13/C15</f>
        <v>0.45727162419830125</v>
      </c>
      <c r="E13" s="59"/>
      <c r="F13" s="9" t="s">
        <v>181</v>
      </c>
      <c r="G13" s="9" t="s">
        <v>16</v>
      </c>
      <c r="H13" s="9" t="s">
        <v>17</v>
      </c>
      <c r="I13" s="60"/>
      <c r="J13" s="61"/>
      <c r="K13" s="61"/>
      <c r="L13" s="61"/>
      <c r="M13" s="61"/>
    </row>
    <row r="14" spans="1:13" ht="20.65" customHeight="1">
      <c r="A14" s="12"/>
      <c r="B14" s="9" t="s">
        <v>90</v>
      </c>
      <c r="C14" s="18">
        <v>2822</v>
      </c>
      <c r="D14" s="19">
        <f>C14/C15</f>
        <v>0.16305541110533311</v>
      </c>
      <c r="E14" s="59"/>
      <c r="F14" s="9" t="s">
        <v>187</v>
      </c>
      <c r="G14" s="43">
        <v>399</v>
      </c>
      <c r="H14" s="19">
        <f>G14/G16</f>
        <v>0.32229402261712442</v>
      </c>
      <c r="I14" s="60"/>
      <c r="J14" s="61"/>
      <c r="K14" s="61"/>
      <c r="L14" s="61"/>
      <c r="M14" s="61"/>
    </row>
    <row r="15" spans="1:13" ht="20.65" customHeight="1">
      <c r="A15" s="12"/>
      <c r="B15" s="9" t="s">
        <v>50</v>
      </c>
      <c r="C15" s="18">
        <f>SUM(C12:C14)</f>
        <v>17307</v>
      </c>
      <c r="D15" s="19">
        <f>SUM(D12:D14)</f>
        <v>1</v>
      </c>
      <c r="E15" s="59"/>
      <c r="F15" s="9" t="s">
        <v>194</v>
      </c>
      <c r="G15" s="43">
        <v>839</v>
      </c>
      <c r="H15" s="19">
        <f>G15/G16</f>
        <v>0.67770597738287564</v>
      </c>
      <c r="I15" s="60"/>
      <c r="J15" s="61"/>
      <c r="K15" s="61"/>
      <c r="L15" s="61"/>
      <c r="M15" s="61"/>
    </row>
    <row r="16" spans="1:13" ht="20.65" customHeight="1">
      <c r="A16" s="49"/>
      <c r="B16" s="62"/>
      <c r="C16" s="63"/>
      <c r="D16" s="63"/>
      <c r="E16" s="64"/>
      <c r="F16" s="9" t="s">
        <v>50</v>
      </c>
      <c r="G16" s="18">
        <f>SUM(G14:G15)</f>
        <v>1238</v>
      </c>
      <c r="H16" s="19">
        <f>SUM(H14:H15)</f>
        <v>1</v>
      </c>
      <c r="I16" s="60"/>
      <c r="J16" s="61"/>
      <c r="K16" s="61"/>
      <c r="L16" s="61"/>
      <c r="M16" s="61"/>
    </row>
    <row r="17" spans="1:13" ht="20.65" customHeight="1">
      <c r="A17" s="12"/>
      <c r="B17" s="9" t="s">
        <v>108</v>
      </c>
      <c r="C17" s="9" t="s">
        <v>16</v>
      </c>
      <c r="D17" s="9" t="s">
        <v>17</v>
      </c>
      <c r="E17" s="60"/>
      <c r="F17" s="63"/>
      <c r="G17" s="63"/>
      <c r="H17" s="63"/>
      <c r="I17" s="61"/>
      <c r="J17" s="61"/>
      <c r="K17" s="61"/>
      <c r="L17" s="61"/>
      <c r="M17" s="61"/>
    </row>
    <row r="18" spans="1:13" ht="32.65" customHeight="1">
      <c r="A18" s="12"/>
      <c r="B18" s="9" t="s">
        <v>111</v>
      </c>
      <c r="C18" s="18">
        <v>3211</v>
      </c>
      <c r="D18" s="19">
        <f>C18/C22</f>
        <v>0.18751459939266527</v>
      </c>
      <c r="E18" s="59"/>
      <c r="F18" s="9" t="s">
        <v>311</v>
      </c>
      <c r="G18" s="9" t="s">
        <v>16</v>
      </c>
      <c r="H18" s="9" t="s">
        <v>17</v>
      </c>
      <c r="I18" s="60"/>
      <c r="J18" s="61"/>
      <c r="K18" s="61"/>
      <c r="L18" s="61"/>
      <c r="M18" s="61"/>
    </row>
    <row r="19" spans="1:13" ht="32.65" customHeight="1">
      <c r="A19" s="12"/>
      <c r="B19" s="9" t="s">
        <v>114</v>
      </c>
      <c r="C19" s="18">
        <v>4154</v>
      </c>
      <c r="D19" s="19">
        <f>C19/C22</f>
        <v>0.24258350852604532</v>
      </c>
      <c r="E19" s="59"/>
      <c r="F19" s="9" t="s">
        <v>315</v>
      </c>
      <c r="G19" s="18">
        <v>9660</v>
      </c>
      <c r="H19" s="19">
        <f>G19/G21</f>
        <v>0.60149439601494392</v>
      </c>
      <c r="I19" s="60"/>
      <c r="J19" s="61"/>
      <c r="K19" s="61"/>
      <c r="L19" s="61"/>
      <c r="M19" s="61"/>
    </row>
    <row r="20" spans="1:13" ht="20.65" customHeight="1">
      <c r="A20" s="12"/>
      <c r="B20" s="9" t="s">
        <v>120</v>
      </c>
      <c r="C20" s="18">
        <v>4783</v>
      </c>
      <c r="D20" s="19">
        <f>C20/C22</f>
        <v>0.2793155804718524</v>
      </c>
      <c r="E20" s="59"/>
      <c r="F20" s="9" t="s">
        <v>319</v>
      </c>
      <c r="G20" s="18">
        <v>6400</v>
      </c>
      <c r="H20" s="19">
        <f>G20/G21</f>
        <v>0.39850560398505602</v>
      </c>
      <c r="I20" s="60"/>
      <c r="J20" s="61"/>
      <c r="K20" s="61"/>
      <c r="L20" s="61"/>
      <c r="M20" s="61"/>
    </row>
    <row r="21" spans="1:13" ht="20.65" customHeight="1">
      <c r="A21" s="12"/>
      <c r="B21" s="9" t="s">
        <v>127</v>
      </c>
      <c r="C21" s="18">
        <v>4976</v>
      </c>
      <c r="D21" s="19">
        <f>C21/C22</f>
        <v>0.29058631160943704</v>
      </c>
      <c r="E21" s="59"/>
      <c r="F21" s="9" t="s">
        <v>50</v>
      </c>
      <c r="G21" s="18">
        <f>SUM(G19:G20)</f>
        <v>16060</v>
      </c>
      <c r="H21" s="19">
        <f>SUM(H19:H20)</f>
        <v>1</v>
      </c>
      <c r="I21" s="60"/>
      <c r="J21" s="61"/>
      <c r="K21" s="61"/>
      <c r="L21" s="61"/>
      <c r="M21" s="61"/>
    </row>
    <row r="22" spans="1:13" ht="20.65" customHeight="1">
      <c r="A22" s="12"/>
      <c r="B22" s="9" t="s">
        <v>50</v>
      </c>
      <c r="C22" s="18">
        <f>SUM(C18:C21)</f>
        <v>17124</v>
      </c>
      <c r="D22" s="19">
        <f>SUM(D18:D21)</f>
        <v>1</v>
      </c>
      <c r="E22" s="60"/>
      <c r="F22" s="65"/>
      <c r="G22" s="65"/>
      <c r="H22" s="65"/>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8543</v>
      </c>
      <c r="D25" s="19">
        <f>C25/C27</f>
        <v>0.51681790683605566</v>
      </c>
      <c r="E25" s="60"/>
      <c r="F25" s="61"/>
      <c r="G25" s="61"/>
      <c r="H25" s="61"/>
      <c r="I25" s="61"/>
      <c r="J25" s="61"/>
      <c r="K25" s="61"/>
      <c r="L25" s="61"/>
      <c r="M25" s="61"/>
    </row>
    <row r="26" spans="1:13" ht="20.65" customHeight="1">
      <c r="A26" s="12"/>
      <c r="B26" s="9" t="s">
        <v>148</v>
      </c>
      <c r="C26" s="18">
        <v>7987</v>
      </c>
      <c r="D26" s="19">
        <f>C26/C27</f>
        <v>0.48318209316394434</v>
      </c>
      <c r="E26" s="60"/>
      <c r="F26" s="61"/>
      <c r="G26" s="61"/>
      <c r="H26" s="61"/>
      <c r="I26" s="61"/>
      <c r="J26" s="61"/>
      <c r="K26" s="61"/>
      <c r="L26" s="61"/>
      <c r="M26" s="61"/>
    </row>
    <row r="27" spans="1:13" ht="20.65" customHeight="1">
      <c r="A27" s="12"/>
      <c r="B27" s="9" t="s">
        <v>50</v>
      </c>
      <c r="C27" s="18">
        <f>SUM(C25:C26)</f>
        <v>16530</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3781</v>
      </c>
      <c r="D30" s="19">
        <f>C30/C33</f>
        <v>0.25707098177862386</v>
      </c>
      <c r="E30" s="60"/>
      <c r="F30" s="61"/>
      <c r="G30" s="61"/>
      <c r="H30" s="61"/>
      <c r="I30" s="61"/>
      <c r="J30" s="61"/>
      <c r="K30" s="61"/>
      <c r="L30" s="61"/>
      <c r="M30" s="61"/>
    </row>
    <row r="31" spans="1:13" ht="20.65" customHeight="1">
      <c r="A31" s="12"/>
      <c r="B31" s="9" t="s">
        <v>169</v>
      </c>
      <c r="C31" s="18">
        <v>6194</v>
      </c>
      <c r="D31" s="19">
        <f>C31/C33</f>
        <v>0.42113135708457983</v>
      </c>
      <c r="E31" s="60"/>
      <c r="F31" s="61"/>
      <c r="G31" s="61"/>
      <c r="H31" s="61"/>
      <c r="I31" s="61"/>
      <c r="J31" s="61"/>
      <c r="K31" s="61"/>
      <c r="L31" s="61"/>
      <c r="M31" s="61"/>
    </row>
    <row r="32" spans="1:13" ht="32.65" customHeight="1">
      <c r="A32" s="12"/>
      <c r="B32" s="9" t="s">
        <v>176</v>
      </c>
      <c r="C32" s="18">
        <v>4733</v>
      </c>
      <c r="D32" s="19">
        <f>C32/C33</f>
        <v>0.32179766113679631</v>
      </c>
      <c r="E32" s="60"/>
      <c r="F32" s="61"/>
      <c r="G32" s="61"/>
      <c r="H32" s="61"/>
      <c r="I32" s="61"/>
      <c r="J32" s="61"/>
      <c r="K32" s="61"/>
      <c r="L32" s="61"/>
      <c r="M32" s="61"/>
    </row>
    <row r="33" spans="1:13" ht="20.65" customHeight="1">
      <c r="A33" s="12"/>
      <c r="B33" s="9" t="s">
        <v>50</v>
      </c>
      <c r="C33" s="18">
        <f>SUM(C30:C32)</f>
        <v>14708</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3773</v>
      </c>
      <c r="D36" s="19">
        <f>C36/C38</f>
        <v>0.27147791049071807</v>
      </c>
      <c r="E36" s="60"/>
      <c r="F36" s="61"/>
      <c r="G36" s="61"/>
      <c r="H36" s="61"/>
      <c r="I36" s="61"/>
      <c r="J36" s="61"/>
      <c r="K36" s="61"/>
      <c r="L36" s="61"/>
      <c r="M36" s="61"/>
    </row>
    <row r="37" spans="1:13" ht="20.65" customHeight="1">
      <c r="A37" s="12"/>
      <c r="B37" s="9" t="s">
        <v>199</v>
      </c>
      <c r="C37" s="18">
        <v>10125</v>
      </c>
      <c r="D37" s="19">
        <f>C37/C38</f>
        <v>0.72852208950928188</v>
      </c>
      <c r="E37" s="60"/>
      <c r="F37" s="61"/>
      <c r="G37" s="61"/>
      <c r="H37" s="61"/>
      <c r="I37" s="61"/>
      <c r="J37" s="61"/>
      <c r="K37" s="61"/>
      <c r="L37" s="61"/>
      <c r="M37" s="61"/>
    </row>
    <row r="38" spans="1:13" ht="20.65" customHeight="1">
      <c r="A38" s="12"/>
      <c r="B38" s="9" t="s">
        <v>50</v>
      </c>
      <c r="C38" s="18">
        <f>SUM(C36:C37)</f>
        <v>13898</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5234</v>
      </c>
      <c r="D41" s="19">
        <f>C41/C44</f>
        <v>0.39618499735069262</v>
      </c>
      <c r="E41" s="60"/>
      <c r="F41" s="61"/>
      <c r="G41" s="61"/>
      <c r="H41" s="61"/>
      <c r="I41" s="61"/>
      <c r="J41" s="61"/>
      <c r="K41" s="61"/>
      <c r="L41" s="61"/>
      <c r="M41" s="61"/>
    </row>
    <row r="42" spans="1:13" ht="20.65" customHeight="1">
      <c r="A42" s="12"/>
      <c r="B42" s="9" t="s">
        <v>220</v>
      </c>
      <c r="C42" s="18">
        <v>4350</v>
      </c>
      <c r="D42" s="19">
        <f>C42/C44</f>
        <v>0.32927106199379302</v>
      </c>
      <c r="E42" s="60"/>
      <c r="F42" s="61"/>
      <c r="G42" s="61"/>
      <c r="H42" s="61"/>
      <c r="I42" s="61"/>
      <c r="J42" s="61"/>
      <c r="K42" s="61"/>
      <c r="L42" s="61"/>
      <c r="M42" s="61"/>
    </row>
    <row r="43" spans="1:13" ht="32.65" customHeight="1">
      <c r="A43" s="12"/>
      <c r="B43" s="9" t="s">
        <v>224</v>
      </c>
      <c r="C43" s="18">
        <v>3627</v>
      </c>
      <c r="D43" s="19">
        <f>C43/C44</f>
        <v>0.27454394065551435</v>
      </c>
      <c r="E43" s="60"/>
      <c r="F43" s="61"/>
      <c r="G43" s="61"/>
      <c r="H43" s="61"/>
      <c r="I43" s="61"/>
      <c r="J43" s="61"/>
      <c r="K43" s="61"/>
      <c r="L43" s="61"/>
      <c r="M43" s="61"/>
    </row>
    <row r="44" spans="1:13" ht="20.65" customHeight="1">
      <c r="A44" s="12"/>
      <c r="B44" s="9" t="s">
        <v>50</v>
      </c>
      <c r="C44" s="18">
        <f>SUM(C41:C43)</f>
        <v>13211</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6751</v>
      </c>
      <c r="D47" s="19">
        <f>C47/C49</f>
        <v>0.5279993743156578</v>
      </c>
      <c r="E47" s="60"/>
      <c r="F47" s="61"/>
      <c r="G47" s="61"/>
      <c r="H47" s="61"/>
      <c r="I47" s="61"/>
      <c r="J47" s="61"/>
      <c r="K47" s="61"/>
      <c r="L47" s="61"/>
      <c r="M47" s="61"/>
    </row>
    <row r="48" spans="1:13" ht="32.65" customHeight="1">
      <c r="A48" s="12"/>
      <c r="B48" s="9" t="s">
        <v>241</v>
      </c>
      <c r="C48" s="18">
        <v>6035</v>
      </c>
      <c r="D48" s="19">
        <f>C48/C49</f>
        <v>0.47200062568434226</v>
      </c>
      <c r="E48" s="60"/>
      <c r="F48" s="61"/>
      <c r="G48" s="61"/>
      <c r="H48" s="61"/>
      <c r="I48" s="61"/>
      <c r="J48" s="61"/>
      <c r="K48" s="61"/>
      <c r="L48" s="61"/>
      <c r="M48" s="61"/>
    </row>
    <row r="49" spans="1:13" ht="20.65" customHeight="1">
      <c r="A49" s="12"/>
      <c r="B49" s="9" t="s">
        <v>50</v>
      </c>
      <c r="C49" s="18">
        <f>SUM(C47:C48)</f>
        <v>12786</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8854</v>
      </c>
      <c r="D52" s="19">
        <f>C52/C54</f>
        <v>0.70769722644073219</v>
      </c>
      <c r="E52" s="60"/>
      <c r="F52" s="61"/>
      <c r="G52" s="61"/>
      <c r="H52" s="61"/>
      <c r="I52" s="61"/>
      <c r="J52" s="61"/>
      <c r="K52" s="61"/>
      <c r="L52" s="61"/>
      <c r="M52" s="61"/>
    </row>
    <row r="53" spans="1:13" ht="20.65" customHeight="1">
      <c r="A53" s="12"/>
      <c r="B53" s="9" t="s">
        <v>259</v>
      </c>
      <c r="C53" s="18">
        <v>3657</v>
      </c>
      <c r="D53" s="19">
        <f>C53/C54</f>
        <v>0.29230277355926787</v>
      </c>
      <c r="E53" s="60"/>
      <c r="F53" s="61"/>
      <c r="G53" s="61"/>
      <c r="H53" s="61"/>
      <c r="I53" s="61"/>
      <c r="J53" s="61"/>
      <c r="K53" s="61"/>
      <c r="L53" s="61"/>
      <c r="M53" s="61"/>
    </row>
    <row r="54" spans="1:13" ht="20.65" customHeight="1">
      <c r="A54" s="12"/>
      <c r="B54" s="9" t="s">
        <v>50</v>
      </c>
      <c r="C54" s="18">
        <f>SUM(C52:C53)</f>
        <v>12511</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2819</v>
      </c>
      <c r="D57" s="19">
        <f>C57/C60</f>
        <v>0.20015620562340244</v>
      </c>
      <c r="E57" s="60"/>
      <c r="F57" s="61"/>
      <c r="G57" s="61"/>
      <c r="H57" s="61"/>
      <c r="I57" s="61"/>
      <c r="J57" s="61"/>
      <c r="K57" s="61"/>
      <c r="L57" s="61"/>
      <c r="M57" s="61"/>
    </row>
    <row r="58" spans="1:13" ht="20.65" customHeight="1">
      <c r="A58" s="12"/>
      <c r="B58" s="9" t="s">
        <v>274</v>
      </c>
      <c r="C58" s="18">
        <v>9765</v>
      </c>
      <c r="D58" s="19">
        <f>C58/C60</f>
        <v>0.69333996023856859</v>
      </c>
      <c r="E58" s="60"/>
      <c r="F58" s="61"/>
      <c r="G58" s="61"/>
      <c r="H58" s="61"/>
      <c r="I58" s="61"/>
      <c r="J58" s="61"/>
      <c r="K58" s="61"/>
      <c r="L58" s="61"/>
      <c r="M58" s="61"/>
    </row>
    <row r="59" spans="1:13" ht="20.65" customHeight="1">
      <c r="A59" s="12"/>
      <c r="B59" s="9" t="s">
        <v>278</v>
      </c>
      <c r="C59" s="18">
        <v>1500</v>
      </c>
      <c r="D59" s="19">
        <f>C59/C60</f>
        <v>0.10650383413802897</v>
      </c>
      <c r="E59" s="60"/>
      <c r="F59" s="61"/>
      <c r="G59" s="61"/>
      <c r="H59" s="61"/>
      <c r="I59" s="61"/>
      <c r="J59" s="61"/>
      <c r="K59" s="61"/>
      <c r="L59" s="61"/>
      <c r="M59" s="61"/>
    </row>
    <row r="60" spans="1:13" ht="20.65" customHeight="1">
      <c r="A60" s="12"/>
      <c r="B60" s="9" t="s">
        <v>50</v>
      </c>
      <c r="C60" s="18">
        <f>SUM(C57:C59)</f>
        <v>14084</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4618</v>
      </c>
      <c r="D63" s="19">
        <f>C63/C65</f>
        <v>0.35495772482705612</v>
      </c>
      <c r="E63" s="60"/>
      <c r="F63" s="61"/>
      <c r="G63" s="61"/>
      <c r="H63" s="61"/>
      <c r="I63" s="61"/>
      <c r="J63" s="61"/>
      <c r="K63" s="61"/>
      <c r="L63" s="61"/>
      <c r="M63" s="61"/>
    </row>
    <row r="64" spans="1:13" ht="20.65" customHeight="1">
      <c r="A64" s="12"/>
      <c r="B64" s="9" t="s">
        <v>295</v>
      </c>
      <c r="C64" s="18">
        <v>8392</v>
      </c>
      <c r="D64" s="19">
        <f>C64/C65</f>
        <v>0.64504227517294388</v>
      </c>
      <c r="E64" s="60"/>
      <c r="F64" s="61"/>
      <c r="G64" s="61"/>
      <c r="H64" s="61"/>
      <c r="I64" s="61"/>
      <c r="J64" s="61"/>
      <c r="K64" s="61"/>
      <c r="L64" s="61"/>
      <c r="M64" s="61"/>
    </row>
    <row r="65" spans="1:13" ht="20.65" customHeight="1">
      <c r="A65" s="12"/>
      <c r="B65" s="9" t="s">
        <v>50</v>
      </c>
      <c r="C65" s="18">
        <f>SUM(C63:C64)</f>
        <v>13010</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2942</v>
      </c>
      <c r="D68" s="19">
        <f>C68/C70</f>
        <v>0.17145521300775105</v>
      </c>
      <c r="E68" s="60"/>
      <c r="F68" s="61"/>
      <c r="G68" s="61"/>
      <c r="H68" s="61"/>
      <c r="I68" s="61"/>
      <c r="J68" s="61"/>
      <c r="K68" s="61"/>
      <c r="L68" s="61"/>
      <c r="M68" s="61"/>
    </row>
    <row r="69" spans="1:13" ht="20.65" customHeight="1">
      <c r="A69" s="12"/>
      <c r="B69" s="9" t="s">
        <v>309</v>
      </c>
      <c r="C69" s="18">
        <v>14217</v>
      </c>
      <c r="D69" s="19">
        <f>C69/C70</f>
        <v>0.82854478699224898</v>
      </c>
      <c r="E69" s="60"/>
      <c r="F69" s="61"/>
      <c r="G69" s="61"/>
      <c r="H69" s="61"/>
      <c r="I69" s="61"/>
      <c r="J69" s="61"/>
      <c r="K69" s="61"/>
      <c r="L69" s="61"/>
      <c r="M69" s="61"/>
    </row>
    <row r="70" spans="1:13" ht="20.65" customHeight="1">
      <c r="A70" s="12"/>
      <c r="B70" s="9" t="s">
        <v>50</v>
      </c>
      <c r="C70" s="18">
        <f>SUM(C68:C69)</f>
        <v>17159</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2847</v>
      </c>
      <c r="D73" s="19">
        <f>C73/C76</f>
        <v>0.20185762904140669</v>
      </c>
      <c r="E73" s="60"/>
      <c r="F73" s="61"/>
      <c r="G73" s="61"/>
      <c r="H73" s="61"/>
      <c r="I73" s="61"/>
      <c r="J73" s="61"/>
      <c r="K73" s="61"/>
      <c r="L73" s="61"/>
      <c r="M73" s="61"/>
    </row>
    <row r="74" spans="1:13" ht="20.65" customHeight="1">
      <c r="A74" s="12"/>
      <c r="B74" s="9" t="s">
        <v>321</v>
      </c>
      <c r="C74" s="18">
        <v>2175</v>
      </c>
      <c r="D74" s="19">
        <f>C74/C76</f>
        <v>0.15421157118547929</v>
      </c>
      <c r="E74" s="60"/>
      <c r="F74" s="61"/>
      <c r="G74" s="61"/>
      <c r="H74" s="61"/>
      <c r="I74" s="61"/>
      <c r="J74" s="61"/>
      <c r="K74" s="61"/>
      <c r="L74" s="61"/>
      <c r="M74" s="61"/>
    </row>
    <row r="75" spans="1:13" ht="20.65" customHeight="1">
      <c r="A75" s="12"/>
      <c r="B75" s="9" t="s">
        <v>323</v>
      </c>
      <c r="C75" s="18">
        <v>9082</v>
      </c>
      <c r="D75" s="19">
        <f>C75/C76</f>
        <v>0.64393079977311396</v>
      </c>
      <c r="E75" s="60"/>
      <c r="F75" s="61"/>
      <c r="G75" s="61"/>
      <c r="H75" s="61"/>
      <c r="I75" s="61"/>
      <c r="J75" s="61"/>
      <c r="K75" s="61"/>
      <c r="L75" s="61"/>
      <c r="M75" s="61"/>
    </row>
    <row r="76" spans="1:13" ht="20.65" customHeight="1">
      <c r="A76" s="12"/>
      <c r="B76" s="9" t="s">
        <v>50</v>
      </c>
      <c r="C76" s="18">
        <f>SUM(C73:C75)</f>
        <v>14104</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4749</v>
      </c>
      <c r="D79" s="19">
        <f>C79/C82</f>
        <v>0.30829654635159698</v>
      </c>
      <c r="E79" s="60"/>
      <c r="F79" s="61"/>
      <c r="G79" s="61"/>
      <c r="H79" s="61"/>
      <c r="I79" s="61"/>
      <c r="J79" s="61"/>
      <c r="K79" s="61"/>
      <c r="L79" s="61"/>
      <c r="M79" s="61"/>
    </row>
    <row r="80" spans="1:13" ht="20.65" customHeight="1">
      <c r="A80" s="12"/>
      <c r="B80" s="9" t="s">
        <v>332</v>
      </c>
      <c r="C80" s="18">
        <v>1500</v>
      </c>
      <c r="D80" s="19">
        <f>C80/C82</f>
        <v>9.7377304596208775E-2</v>
      </c>
      <c r="E80" s="60"/>
      <c r="F80" s="61"/>
      <c r="G80" s="61"/>
      <c r="H80" s="61"/>
      <c r="I80" s="61"/>
      <c r="J80" s="61"/>
      <c r="K80" s="61"/>
      <c r="L80" s="61"/>
      <c r="M80" s="61"/>
    </row>
    <row r="81" spans="1:13" ht="20.65" customHeight="1">
      <c r="A81" s="12"/>
      <c r="B81" s="9" t="s">
        <v>333</v>
      </c>
      <c r="C81" s="18">
        <v>9155</v>
      </c>
      <c r="D81" s="19">
        <f>C81/C82</f>
        <v>0.59432614905219427</v>
      </c>
      <c r="E81" s="60"/>
      <c r="F81" s="61"/>
      <c r="G81" s="61"/>
      <c r="H81" s="61"/>
      <c r="I81" s="61"/>
      <c r="J81" s="61"/>
      <c r="K81" s="61"/>
      <c r="L81" s="61"/>
      <c r="M81" s="61"/>
    </row>
    <row r="82" spans="1:13" ht="20.65" customHeight="1">
      <c r="A82" s="12"/>
      <c r="B82" s="9" t="s">
        <v>50</v>
      </c>
      <c r="C82" s="18">
        <f>SUM(C79:C81)</f>
        <v>15404</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1114</v>
      </c>
      <c r="D85" s="19">
        <f>C85/C89</f>
        <v>7.5453806556488756E-2</v>
      </c>
      <c r="E85" s="60"/>
      <c r="F85" s="61"/>
      <c r="G85" s="61"/>
      <c r="H85" s="61"/>
      <c r="I85" s="61"/>
      <c r="J85" s="61"/>
      <c r="K85" s="61"/>
      <c r="L85" s="61"/>
      <c r="M85" s="61"/>
    </row>
    <row r="86" spans="1:13" ht="20.65" customHeight="1">
      <c r="A86" s="12"/>
      <c r="B86" s="9" t="s">
        <v>342</v>
      </c>
      <c r="C86" s="18">
        <v>5010</v>
      </c>
      <c r="D86" s="19">
        <f>C86/C89</f>
        <v>0.33933893253860742</v>
      </c>
      <c r="E86" s="60"/>
      <c r="F86" s="61"/>
      <c r="G86" s="61"/>
      <c r="H86" s="61"/>
      <c r="I86" s="61"/>
      <c r="J86" s="61"/>
      <c r="K86" s="61"/>
      <c r="L86" s="61"/>
      <c r="M86" s="61"/>
    </row>
    <row r="87" spans="1:13" ht="20.65" customHeight="1">
      <c r="A87" s="12"/>
      <c r="B87" s="9" t="s">
        <v>344</v>
      </c>
      <c r="C87" s="18">
        <v>1688</v>
      </c>
      <c r="D87" s="19">
        <f>C87/C89</f>
        <v>0.11433215930642103</v>
      </c>
      <c r="E87" s="60"/>
      <c r="F87" s="61"/>
      <c r="G87" s="61"/>
      <c r="H87" s="61"/>
      <c r="I87" s="61"/>
      <c r="J87" s="61"/>
      <c r="K87" s="61"/>
      <c r="L87" s="61"/>
      <c r="M87" s="61"/>
    </row>
    <row r="88" spans="1:13" ht="20.65" customHeight="1">
      <c r="A88" s="12"/>
      <c r="B88" s="9" t="s">
        <v>346</v>
      </c>
      <c r="C88" s="18">
        <v>6952</v>
      </c>
      <c r="D88" s="19">
        <f>C88/C89</f>
        <v>0.47087510159848278</v>
      </c>
      <c r="E88" s="60"/>
      <c r="F88" s="61"/>
      <c r="G88" s="61"/>
      <c r="H88" s="61"/>
      <c r="I88" s="61"/>
      <c r="J88" s="61"/>
      <c r="K88" s="61"/>
      <c r="L88" s="61"/>
      <c r="M88" s="61"/>
    </row>
    <row r="89" spans="1:13" ht="20.65" customHeight="1">
      <c r="A89" s="12"/>
      <c r="B89" s="9" t="s">
        <v>50</v>
      </c>
      <c r="C89" s="18">
        <f>SUM(C85:C88)</f>
        <v>14764</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7242</v>
      </c>
      <c r="D92" s="19">
        <f>C92/C94</f>
        <v>0.51485852410066824</v>
      </c>
      <c r="E92" s="60"/>
      <c r="F92" s="61"/>
      <c r="G92" s="61"/>
      <c r="H92" s="61"/>
      <c r="I92" s="61"/>
      <c r="J92" s="61"/>
      <c r="K92" s="61"/>
      <c r="L92" s="61"/>
      <c r="M92" s="61"/>
    </row>
    <row r="93" spans="1:13" ht="20.65" customHeight="1">
      <c r="A93" s="12"/>
      <c r="B93" s="9" t="s">
        <v>355</v>
      </c>
      <c r="C93" s="18">
        <v>6824</v>
      </c>
      <c r="D93" s="19">
        <f>C93/C94</f>
        <v>0.48514147589933171</v>
      </c>
      <c r="E93" s="60"/>
      <c r="F93" s="61"/>
      <c r="G93" s="61"/>
      <c r="H93" s="61"/>
      <c r="I93" s="61"/>
      <c r="J93" s="61"/>
      <c r="K93" s="61"/>
      <c r="L93" s="61"/>
      <c r="M93" s="61"/>
    </row>
    <row r="94" spans="1:13" ht="20.65" customHeight="1">
      <c r="A94" s="12"/>
      <c r="B94" s="9" t="s">
        <v>50</v>
      </c>
      <c r="C94" s="18">
        <f>SUM(C92:C93)</f>
        <v>14066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10426</v>
      </c>
      <c r="D97" s="19">
        <f>C97/C99</f>
        <v>0.74482068866980999</v>
      </c>
      <c r="E97" s="60"/>
      <c r="F97" s="61"/>
      <c r="G97" s="61"/>
      <c r="H97" s="61"/>
      <c r="I97" s="61"/>
      <c r="J97" s="61"/>
      <c r="K97" s="61"/>
      <c r="L97" s="61"/>
      <c r="M97" s="61"/>
    </row>
    <row r="98" spans="1:13" ht="20.65" customHeight="1">
      <c r="A98" s="12"/>
      <c r="B98" s="9" t="s">
        <v>364</v>
      </c>
      <c r="C98" s="18">
        <v>3572</v>
      </c>
      <c r="D98" s="19">
        <f>C98/C99</f>
        <v>0.25517931133019001</v>
      </c>
      <c r="E98" s="60"/>
      <c r="F98" s="61"/>
      <c r="G98" s="61"/>
      <c r="H98" s="61"/>
      <c r="I98" s="61"/>
      <c r="J98" s="61"/>
      <c r="K98" s="61"/>
      <c r="L98" s="61"/>
      <c r="M98" s="61"/>
    </row>
    <row r="99" spans="1:13" ht="20.65" customHeight="1">
      <c r="A99" s="12"/>
      <c r="B99" s="9" t="s">
        <v>50</v>
      </c>
      <c r="C99" s="18">
        <f>SUM(C97:C98)</f>
        <v>13998</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7"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20.65" customHeight="1">
      <c r="A3" s="8"/>
      <c r="B3" s="9" t="s">
        <v>15</v>
      </c>
      <c r="C3" s="9" t="s">
        <v>16</v>
      </c>
      <c r="D3" s="9" t="s">
        <v>17</v>
      </c>
      <c r="E3" s="56"/>
      <c r="F3" s="9" t="s">
        <v>76</v>
      </c>
      <c r="G3" s="9" t="s">
        <v>16</v>
      </c>
      <c r="H3" s="9" t="s">
        <v>17</v>
      </c>
      <c r="I3" s="56"/>
      <c r="J3" s="9" t="s">
        <v>511</v>
      </c>
      <c r="K3" s="9" t="s">
        <v>16</v>
      </c>
      <c r="L3" s="9" t="s">
        <v>17</v>
      </c>
      <c r="M3" s="57"/>
    </row>
    <row r="4" spans="1:13" ht="20.65" customHeight="1">
      <c r="A4" s="12"/>
      <c r="B4" s="9" t="s">
        <v>27</v>
      </c>
      <c r="C4" s="18">
        <v>2412</v>
      </c>
      <c r="D4" s="19">
        <f>C4/C9</f>
        <v>0.16658609019959941</v>
      </c>
      <c r="E4" s="59"/>
      <c r="F4" s="9" t="s">
        <v>82</v>
      </c>
      <c r="G4" s="18">
        <v>11444</v>
      </c>
      <c r="H4" s="19">
        <f>G4/G6</f>
        <v>0.82330935251798565</v>
      </c>
      <c r="I4" s="59"/>
      <c r="J4" s="9" t="s">
        <v>1087</v>
      </c>
      <c r="K4" s="18">
        <v>3909</v>
      </c>
      <c r="L4" s="19">
        <f>K4/K7</f>
        <v>0.29102144133412744</v>
      </c>
      <c r="M4" s="60"/>
    </row>
    <row r="5" spans="1:13" ht="20.65" customHeight="1">
      <c r="A5" s="12"/>
      <c r="B5" s="9" t="s">
        <v>37</v>
      </c>
      <c r="C5" s="18">
        <v>2321</v>
      </c>
      <c r="D5" s="19">
        <f>C5/C9</f>
        <v>0.16030112576835417</v>
      </c>
      <c r="E5" s="59"/>
      <c r="F5" s="9" t="s">
        <v>86</v>
      </c>
      <c r="G5" s="18">
        <v>2456</v>
      </c>
      <c r="H5" s="19">
        <f>G5/G6</f>
        <v>0.17669064748201438</v>
      </c>
      <c r="I5" s="59"/>
      <c r="J5" s="9" t="s">
        <v>1088</v>
      </c>
      <c r="K5" s="18">
        <v>4977</v>
      </c>
      <c r="L5" s="19">
        <f>K5/K7</f>
        <v>0.37053305539011316</v>
      </c>
      <c r="M5" s="60"/>
    </row>
    <row r="6" spans="1:13" ht="20.65" customHeight="1">
      <c r="A6" s="12"/>
      <c r="B6" s="9" t="s">
        <v>47</v>
      </c>
      <c r="C6" s="18">
        <v>282</v>
      </c>
      <c r="D6" s="19">
        <f>C6/C9</f>
        <v>1.9476483182540232E-2</v>
      </c>
      <c r="E6" s="59"/>
      <c r="F6" s="9" t="s">
        <v>50</v>
      </c>
      <c r="G6" s="18">
        <f>SUM(G4:G5)</f>
        <v>13900</v>
      </c>
      <c r="H6" s="19">
        <f>SUM(H4:H5)</f>
        <v>1</v>
      </c>
      <c r="I6" s="59"/>
      <c r="J6" s="9" t="s">
        <v>1089</v>
      </c>
      <c r="K6" s="18">
        <v>4546</v>
      </c>
      <c r="L6" s="19">
        <f>K6/K7</f>
        <v>0.3384455032757594</v>
      </c>
      <c r="M6" s="60"/>
    </row>
    <row r="7" spans="1:13" ht="20.65" customHeight="1">
      <c r="A7" s="12"/>
      <c r="B7" s="9" t="s">
        <v>52</v>
      </c>
      <c r="C7" s="18">
        <v>9345</v>
      </c>
      <c r="D7" s="19">
        <f>C7/C9</f>
        <v>0.64541750120864705</v>
      </c>
      <c r="E7" s="60"/>
      <c r="F7" s="63"/>
      <c r="G7" s="63"/>
      <c r="H7" s="63"/>
      <c r="I7" s="64"/>
      <c r="J7" s="9" t="s">
        <v>50</v>
      </c>
      <c r="K7" s="18">
        <f>SUM(K4:K6)</f>
        <v>13432</v>
      </c>
      <c r="L7" s="19">
        <f>SUM(L4:L6)</f>
        <v>1</v>
      </c>
      <c r="M7" s="60"/>
    </row>
    <row r="8" spans="1:13" ht="20.65" customHeight="1">
      <c r="A8" s="12"/>
      <c r="B8" s="9" t="s">
        <v>55</v>
      </c>
      <c r="C8" s="18">
        <v>119</v>
      </c>
      <c r="D8" s="19">
        <f>C8/C9</f>
        <v>8.2187996408591753E-3</v>
      </c>
      <c r="E8" s="59"/>
      <c r="F8" s="9" t="s">
        <v>160</v>
      </c>
      <c r="G8" s="9" t="s">
        <v>16</v>
      </c>
      <c r="H8" s="9" t="s">
        <v>17</v>
      </c>
      <c r="I8" s="60"/>
      <c r="J8" s="63"/>
      <c r="K8" s="63"/>
      <c r="L8" s="63"/>
      <c r="M8" s="61"/>
    </row>
    <row r="9" spans="1:13" ht="32.65" customHeight="1">
      <c r="A9" s="12"/>
      <c r="B9" s="9" t="s">
        <v>50</v>
      </c>
      <c r="C9" s="18">
        <f>SUM(C4:C8)</f>
        <v>14479</v>
      </c>
      <c r="D9" s="19">
        <f>SUM(D4:D8)</f>
        <v>1</v>
      </c>
      <c r="E9" s="59"/>
      <c r="F9" s="9" t="s">
        <v>165</v>
      </c>
      <c r="G9" s="18">
        <v>3343</v>
      </c>
      <c r="H9" s="19">
        <f>G9/G11</f>
        <v>0.57787381158167672</v>
      </c>
      <c r="I9" s="59"/>
      <c r="J9" s="9" t="s">
        <v>542</v>
      </c>
      <c r="K9" s="9" t="s">
        <v>16</v>
      </c>
      <c r="L9" s="9" t="s">
        <v>17</v>
      </c>
      <c r="M9" s="60"/>
    </row>
    <row r="10" spans="1:13" ht="20.65" customHeight="1">
      <c r="A10" s="49"/>
      <c r="B10" s="62"/>
      <c r="C10" s="63"/>
      <c r="D10" s="63"/>
      <c r="E10" s="64"/>
      <c r="F10" s="9" t="s">
        <v>171</v>
      </c>
      <c r="G10" s="18">
        <v>2442</v>
      </c>
      <c r="H10" s="19">
        <f>G10/G11</f>
        <v>0.42212618841832322</v>
      </c>
      <c r="I10" s="59"/>
      <c r="J10" s="9" t="s">
        <v>1090</v>
      </c>
      <c r="K10" s="18">
        <v>650</v>
      </c>
      <c r="L10" s="19">
        <f>K10/K13</f>
        <v>4.4719642242862054E-2</v>
      </c>
      <c r="M10" s="60"/>
    </row>
    <row r="11" spans="1:13" ht="20.65" customHeight="1">
      <c r="A11" s="12"/>
      <c r="B11" s="9" t="s">
        <v>75</v>
      </c>
      <c r="C11" s="9" t="s">
        <v>16</v>
      </c>
      <c r="D11" s="9" t="s">
        <v>17</v>
      </c>
      <c r="E11" s="59"/>
      <c r="F11" s="9" t="s">
        <v>50</v>
      </c>
      <c r="G11" s="18">
        <f>SUM(G9:G10)</f>
        <v>5785</v>
      </c>
      <c r="H11" s="19">
        <f>SUM(H9:H10)</f>
        <v>1</v>
      </c>
      <c r="I11" s="59"/>
      <c r="J11" s="9" t="s">
        <v>1091</v>
      </c>
      <c r="K11" s="18">
        <v>7265</v>
      </c>
      <c r="L11" s="19">
        <f>K11/K13</f>
        <v>0.49982800137598898</v>
      </c>
      <c r="M11" s="60"/>
    </row>
    <row r="12" spans="1:13" ht="32.65" customHeight="1">
      <c r="A12" s="12"/>
      <c r="B12" s="9" t="s">
        <v>81</v>
      </c>
      <c r="C12" s="18">
        <v>5418</v>
      </c>
      <c r="D12" s="19">
        <f>C12/C15</f>
        <v>0.40014771048744463</v>
      </c>
      <c r="E12" s="60"/>
      <c r="F12" s="65"/>
      <c r="G12" s="65"/>
      <c r="H12" s="65"/>
      <c r="I12" s="64"/>
      <c r="J12" s="9" t="s">
        <v>1092</v>
      </c>
      <c r="K12" s="18">
        <v>6620</v>
      </c>
      <c r="L12" s="19">
        <f>K12/K13</f>
        <v>0.45545235638114895</v>
      </c>
      <c r="M12" s="60"/>
    </row>
    <row r="13" spans="1:13" ht="32.65" customHeight="1">
      <c r="A13" s="12"/>
      <c r="B13" s="9" t="s">
        <v>85</v>
      </c>
      <c r="C13" s="18">
        <v>6131</v>
      </c>
      <c r="D13" s="19">
        <f>C13/C15</f>
        <v>0.45280649926144756</v>
      </c>
      <c r="E13" s="60"/>
      <c r="F13" s="61"/>
      <c r="G13" s="61"/>
      <c r="H13" s="61"/>
      <c r="I13" s="64"/>
      <c r="J13" s="9" t="s">
        <v>50</v>
      </c>
      <c r="K13" s="18">
        <f>SUM(K10:K12)</f>
        <v>14535</v>
      </c>
      <c r="L13" s="19">
        <f>SUM(L10:L12)</f>
        <v>1</v>
      </c>
      <c r="M13" s="60"/>
    </row>
    <row r="14" spans="1:13" ht="20.65" customHeight="1">
      <c r="A14" s="12"/>
      <c r="B14" s="9" t="s">
        <v>90</v>
      </c>
      <c r="C14" s="18">
        <v>1991</v>
      </c>
      <c r="D14" s="19">
        <f>C14/C15</f>
        <v>0.14704579025110784</v>
      </c>
      <c r="E14" s="60"/>
      <c r="F14" s="61"/>
      <c r="G14" s="61"/>
      <c r="H14" s="61"/>
      <c r="I14" s="61"/>
      <c r="J14" s="63"/>
      <c r="K14" s="63"/>
      <c r="L14" s="63"/>
      <c r="M14" s="61"/>
    </row>
    <row r="15" spans="1:13" ht="20.65" customHeight="1">
      <c r="A15" s="12"/>
      <c r="B15" s="9" t="s">
        <v>50</v>
      </c>
      <c r="C15" s="18">
        <f>SUM(C12:C14)</f>
        <v>13540</v>
      </c>
      <c r="D15" s="19">
        <f>SUM(D12:D14)</f>
        <v>1</v>
      </c>
      <c r="E15" s="60"/>
      <c r="F15" s="61"/>
      <c r="G15" s="61"/>
      <c r="H15" s="61"/>
      <c r="I15" s="64"/>
      <c r="J15" s="9" t="s">
        <v>619</v>
      </c>
      <c r="K15" s="9" t="s">
        <v>16</v>
      </c>
      <c r="L15" s="9" t="s">
        <v>17</v>
      </c>
      <c r="M15" s="60"/>
    </row>
    <row r="16" spans="1:13" ht="20.65" customHeight="1">
      <c r="A16" s="49"/>
      <c r="B16" s="62"/>
      <c r="C16" s="63"/>
      <c r="D16" s="63"/>
      <c r="E16" s="61"/>
      <c r="F16" s="61"/>
      <c r="G16" s="61"/>
      <c r="H16" s="61"/>
      <c r="I16" s="64"/>
      <c r="J16" s="9" t="s">
        <v>1093</v>
      </c>
      <c r="K16" s="18">
        <v>5210</v>
      </c>
      <c r="L16" s="19">
        <f>K16/K18</f>
        <v>0.36293974225008707</v>
      </c>
      <c r="M16" s="60"/>
    </row>
    <row r="17" spans="1:13" ht="20.65" customHeight="1">
      <c r="A17" s="12"/>
      <c r="B17" s="9" t="s">
        <v>108</v>
      </c>
      <c r="C17" s="9" t="s">
        <v>16</v>
      </c>
      <c r="D17" s="9" t="s">
        <v>17</v>
      </c>
      <c r="E17" s="60"/>
      <c r="F17" s="61"/>
      <c r="G17" s="61"/>
      <c r="H17" s="61"/>
      <c r="I17" s="64"/>
      <c r="J17" s="9" t="s">
        <v>1094</v>
      </c>
      <c r="K17" s="18">
        <v>9145</v>
      </c>
      <c r="L17" s="19">
        <f>K17/K18</f>
        <v>0.63706025774991293</v>
      </c>
      <c r="M17" s="60"/>
    </row>
    <row r="18" spans="1:13" ht="20.65" customHeight="1">
      <c r="A18" s="12"/>
      <c r="B18" s="9" t="s">
        <v>111</v>
      </c>
      <c r="C18" s="18">
        <v>2287</v>
      </c>
      <c r="D18" s="19">
        <f>C18/C22</f>
        <v>0.17092675635276533</v>
      </c>
      <c r="E18" s="60"/>
      <c r="F18" s="61"/>
      <c r="G18" s="61"/>
      <c r="H18" s="61"/>
      <c r="I18" s="64"/>
      <c r="J18" s="9" t="s">
        <v>50</v>
      </c>
      <c r="K18" s="18">
        <f>SUM(K16:K17)</f>
        <v>14355</v>
      </c>
      <c r="L18" s="19">
        <f>SUM(L16:L17)</f>
        <v>1</v>
      </c>
      <c r="M18" s="60"/>
    </row>
    <row r="19" spans="1:13" ht="20.65" customHeight="1">
      <c r="A19" s="12"/>
      <c r="B19" s="9" t="s">
        <v>114</v>
      </c>
      <c r="C19" s="18">
        <v>3804</v>
      </c>
      <c r="D19" s="19">
        <f>C19/C22</f>
        <v>0.28430493273542601</v>
      </c>
      <c r="E19" s="60"/>
      <c r="F19" s="61"/>
      <c r="G19" s="61"/>
      <c r="H19" s="61"/>
      <c r="I19" s="61"/>
      <c r="J19" s="63"/>
      <c r="K19" s="63"/>
      <c r="L19" s="63"/>
      <c r="M19" s="61"/>
    </row>
    <row r="20" spans="1:13" ht="20.65" customHeight="1">
      <c r="A20" s="12"/>
      <c r="B20" s="9" t="s">
        <v>120</v>
      </c>
      <c r="C20" s="18">
        <v>3877</v>
      </c>
      <c r="D20" s="19">
        <f>C20/C22</f>
        <v>0.28976083707025413</v>
      </c>
      <c r="E20" s="60"/>
      <c r="F20" s="61"/>
      <c r="G20" s="61"/>
      <c r="H20" s="61"/>
      <c r="I20" s="64"/>
      <c r="J20" s="9" t="s">
        <v>558</v>
      </c>
      <c r="K20" s="9" t="s">
        <v>16</v>
      </c>
      <c r="L20" s="9" t="s">
        <v>17</v>
      </c>
      <c r="M20" s="60"/>
    </row>
    <row r="21" spans="1:13" ht="20.65" customHeight="1">
      <c r="A21" s="12"/>
      <c r="B21" s="9" t="s">
        <v>127</v>
      </c>
      <c r="C21" s="18">
        <v>3412</v>
      </c>
      <c r="D21" s="19">
        <f>C21/C22</f>
        <v>0.25500747384155453</v>
      </c>
      <c r="E21" s="60"/>
      <c r="F21" s="61"/>
      <c r="G21" s="61"/>
      <c r="H21" s="61"/>
      <c r="I21" s="64"/>
      <c r="J21" s="9" t="s">
        <v>1095</v>
      </c>
      <c r="K21" s="18">
        <v>2865</v>
      </c>
      <c r="L21" s="19">
        <f>K21/K23</f>
        <v>0.67987660180351206</v>
      </c>
      <c r="M21" s="60"/>
    </row>
    <row r="22" spans="1:13" ht="20.65" customHeight="1">
      <c r="A22" s="12"/>
      <c r="B22" s="9" t="s">
        <v>50</v>
      </c>
      <c r="C22" s="18">
        <f>SUM(C18:C21)</f>
        <v>13380</v>
      </c>
      <c r="D22" s="19">
        <f>SUM(D18:D21)</f>
        <v>1</v>
      </c>
      <c r="E22" s="60"/>
      <c r="F22" s="61"/>
      <c r="G22" s="61"/>
      <c r="H22" s="61"/>
      <c r="I22" s="64"/>
      <c r="J22" s="9" t="s">
        <v>1096</v>
      </c>
      <c r="K22" s="18">
        <v>1349</v>
      </c>
      <c r="L22" s="19">
        <f>K22/K23</f>
        <v>0.32012339819648788</v>
      </c>
      <c r="M22" s="60"/>
    </row>
    <row r="23" spans="1:13" ht="20.65" customHeight="1">
      <c r="A23" s="49"/>
      <c r="B23" s="62"/>
      <c r="C23" s="63"/>
      <c r="D23" s="63"/>
      <c r="E23" s="61"/>
      <c r="F23" s="61"/>
      <c r="G23" s="61"/>
      <c r="H23" s="61"/>
      <c r="I23" s="64"/>
      <c r="J23" s="9" t="s">
        <v>50</v>
      </c>
      <c r="K23" s="18">
        <f>SUM(K21:K22)</f>
        <v>4214</v>
      </c>
      <c r="L23" s="19">
        <f>SUM(L21:L22)</f>
        <v>1</v>
      </c>
      <c r="M23" s="60"/>
    </row>
    <row r="24" spans="1:13" ht="20.65" customHeight="1">
      <c r="A24" s="12"/>
      <c r="B24" s="9" t="s">
        <v>137</v>
      </c>
      <c r="C24" s="9" t="s">
        <v>16</v>
      </c>
      <c r="D24" s="9" t="s">
        <v>17</v>
      </c>
      <c r="E24" s="60"/>
      <c r="F24" s="61"/>
      <c r="G24" s="61"/>
      <c r="H24" s="61"/>
      <c r="I24" s="61"/>
      <c r="J24" s="63"/>
      <c r="K24" s="63"/>
      <c r="L24" s="63"/>
      <c r="M24" s="61"/>
    </row>
    <row r="25" spans="1:13" ht="20.65" customHeight="1">
      <c r="A25" s="12"/>
      <c r="B25" s="9" t="s">
        <v>142</v>
      </c>
      <c r="C25" s="18">
        <v>6626</v>
      </c>
      <c r="D25" s="19">
        <f>C25/C27</f>
        <v>0.52247279608894492</v>
      </c>
      <c r="E25" s="60"/>
      <c r="F25" s="61"/>
      <c r="G25" s="61"/>
      <c r="H25" s="61"/>
      <c r="I25" s="64"/>
      <c r="J25" s="9" t="s">
        <v>691</v>
      </c>
      <c r="K25" s="9" t="s">
        <v>16</v>
      </c>
      <c r="L25" s="9" t="s">
        <v>17</v>
      </c>
      <c r="M25" s="60"/>
    </row>
    <row r="26" spans="1:13" ht="20.65" customHeight="1">
      <c r="A26" s="12"/>
      <c r="B26" s="9" t="s">
        <v>148</v>
      </c>
      <c r="C26" s="18">
        <v>6056</v>
      </c>
      <c r="D26" s="19">
        <f>C26/C27</f>
        <v>0.47752720391105502</v>
      </c>
      <c r="E26" s="60"/>
      <c r="F26" s="61"/>
      <c r="G26" s="61"/>
      <c r="H26" s="61"/>
      <c r="I26" s="64"/>
      <c r="J26" s="9" t="s">
        <v>1097</v>
      </c>
      <c r="K26" s="18">
        <v>1773</v>
      </c>
      <c r="L26" s="19">
        <f>K26/K28</f>
        <v>0.51109829922167771</v>
      </c>
      <c r="M26" s="60"/>
    </row>
    <row r="27" spans="1:13" ht="20.65" customHeight="1">
      <c r="A27" s="12"/>
      <c r="B27" s="9" t="s">
        <v>50</v>
      </c>
      <c r="C27" s="18">
        <f>SUM(C25:C26)</f>
        <v>12682</v>
      </c>
      <c r="D27" s="19">
        <f>SUM(D25:D26)</f>
        <v>1</v>
      </c>
      <c r="E27" s="60"/>
      <c r="F27" s="61"/>
      <c r="G27" s="61"/>
      <c r="H27" s="61"/>
      <c r="I27" s="64"/>
      <c r="J27" s="9" t="s">
        <v>1098</v>
      </c>
      <c r="K27" s="18">
        <v>1696</v>
      </c>
      <c r="L27" s="19">
        <f>K27/K28</f>
        <v>0.48890170077832229</v>
      </c>
      <c r="M27" s="60"/>
    </row>
    <row r="28" spans="1:13" ht="20.65" customHeight="1">
      <c r="A28" s="49"/>
      <c r="B28" s="62"/>
      <c r="C28" s="63"/>
      <c r="D28" s="63"/>
      <c r="E28" s="61"/>
      <c r="F28" s="61"/>
      <c r="G28" s="61"/>
      <c r="H28" s="61"/>
      <c r="I28" s="64"/>
      <c r="J28" s="9" t="s">
        <v>50</v>
      </c>
      <c r="K28" s="18">
        <f>SUM(K26:K27)</f>
        <v>3469</v>
      </c>
      <c r="L28" s="19">
        <f>SUM(L26:L27)</f>
        <v>1</v>
      </c>
      <c r="M28" s="60"/>
    </row>
    <row r="29" spans="1:13" ht="20.65" customHeight="1">
      <c r="A29" s="12"/>
      <c r="B29" s="9" t="s">
        <v>158</v>
      </c>
      <c r="C29" s="9" t="s">
        <v>16</v>
      </c>
      <c r="D29" s="9" t="s">
        <v>17</v>
      </c>
      <c r="E29" s="60"/>
      <c r="F29" s="61"/>
      <c r="G29" s="61"/>
      <c r="H29" s="61"/>
      <c r="I29" s="61"/>
      <c r="J29" s="65"/>
      <c r="K29" s="65"/>
      <c r="L29" s="65"/>
      <c r="M29" s="61"/>
    </row>
    <row r="30" spans="1:13" ht="20.65" customHeight="1">
      <c r="A30" s="12"/>
      <c r="B30" s="9" t="s">
        <v>163</v>
      </c>
      <c r="C30" s="18">
        <v>3626</v>
      </c>
      <c r="D30" s="19">
        <f>C30/C33</f>
        <v>0.30427120919694556</v>
      </c>
      <c r="E30" s="60"/>
      <c r="F30" s="61"/>
      <c r="G30" s="61"/>
      <c r="H30" s="61"/>
      <c r="I30" s="61"/>
      <c r="J30" s="61"/>
      <c r="K30" s="61"/>
      <c r="L30" s="61"/>
      <c r="M30" s="61"/>
    </row>
    <row r="31" spans="1:13" ht="20.65" customHeight="1">
      <c r="A31" s="12"/>
      <c r="B31" s="9" t="s">
        <v>169</v>
      </c>
      <c r="C31" s="18">
        <v>4669</v>
      </c>
      <c r="D31" s="19">
        <f>C31/C33</f>
        <v>0.39179323655282372</v>
      </c>
      <c r="E31" s="60"/>
      <c r="F31" s="61"/>
      <c r="G31" s="61"/>
      <c r="H31" s="61"/>
      <c r="I31" s="61"/>
      <c r="J31" s="61"/>
      <c r="K31" s="61"/>
      <c r="L31" s="61"/>
      <c r="M31" s="61"/>
    </row>
    <row r="32" spans="1:13" ht="32.65" customHeight="1">
      <c r="A32" s="12"/>
      <c r="B32" s="9" t="s">
        <v>176</v>
      </c>
      <c r="C32" s="18">
        <v>3622</v>
      </c>
      <c r="D32" s="19">
        <f>C32/C33</f>
        <v>0.30393555425023078</v>
      </c>
      <c r="E32" s="60"/>
      <c r="F32" s="61"/>
      <c r="G32" s="61"/>
      <c r="H32" s="61"/>
      <c r="I32" s="61"/>
      <c r="J32" s="61"/>
      <c r="K32" s="61"/>
      <c r="L32" s="61"/>
      <c r="M32" s="61"/>
    </row>
    <row r="33" spans="1:13" ht="20.65" customHeight="1">
      <c r="A33" s="12"/>
      <c r="B33" s="9" t="s">
        <v>50</v>
      </c>
      <c r="C33" s="18">
        <f>SUM(C30:C32)</f>
        <v>11917</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3908</v>
      </c>
      <c r="D36" s="19">
        <f>C36/C38</f>
        <v>0.34053677239456259</v>
      </c>
      <c r="E36" s="60"/>
      <c r="F36" s="61"/>
      <c r="G36" s="61"/>
      <c r="H36" s="61"/>
      <c r="I36" s="61"/>
      <c r="J36" s="61"/>
      <c r="K36" s="61"/>
      <c r="L36" s="61"/>
      <c r="M36" s="61"/>
    </row>
    <row r="37" spans="1:13" ht="20.65" customHeight="1">
      <c r="A37" s="12"/>
      <c r="B37" s="9" t="s">
        <v>199</v>
      </c>
      <c r="C37" s="18">
        <v>7568</v>
      </c>
      <c r="D37" s="19">
        <f>C37/C38</f>
        <v>0.65946322760543741</v>
      </c>
      <c r="E37" s="60"/>
      <c r="F37" s="61"/>
      <c r="G37" s="61"/>
      <c r="H37" s="61"/>
      <c r="I37" s="61"/>
      <c r="J37" s="61"/>
      <c r="K37" s="61"/>
      <c r="L37" s="61"/>
      <c r="M37" s="61"/>
    </row>
    <row r="38" spans="1:13" ht="20.65" customHeight="1">
      <c r="A38" s="12"/>
      <c r="B38" s="9" t="s">
        <v>50</v>
      </c>
      <c r="C38" s="18">
        <f>SUM(C36:C37)</f>
        <v>11476</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4253</v>
      </c>
      <c r="D41" s="19">
        <f>C41/C44</f>
        <v>0.39090073529411767</v>
      </c>
      <c r="E41" s="60"/>
      <c r="F41" s="61"/>
      <c r="G41" s="61"/>
      <c r="H41" s="61"/>
      <c r="I41" s="61"/>
      <c r="J41" s="61"/>
      <c r="K41" s="61"/>
      <c r="L41" s="61"/>
      <c r="M41" s="61"/>
    </row>
    <row r="42" spans="1:13" ht="20.65" customHeight="1">
      <c r="A42" s="12"/>
      <c r="B42" s="9" t="s">
        <v>220</v>
      </c>
      <c r="C42" s="18">
        <v>3498</v>
      </c>
      <c r="D42" s="19">
        <f>C42/C44</f>
        <v>0.32150735294117649</v>
      </c>
      <c r="E42" s="60"/>
      <c r="F42" s="61"/>
      <c r="G42" s="61"/>
      <c r="H42" s="61"/>
      <c r="I42" s="61"/>
      <c r="J42" s="61"/>
      <c r="K42" s="61"/>
      <c r="L42" s="61"/>
      <c r="M42" s="61"/>
    </row>
    <row r="43" spans="1:13" ht="32.65" customHeight="1">
      <c r="A43" s="12"/>
      <c r="B43" s="9" t="s">
        <v>224</v>
      </c>
      <c r="C43" s="18">
        <v>3129</v>
      </c>
      <c r="D43" s="19">
        <f>C43/C44</f>
        <v>0.28759191176470589</v>
      </c>
      <c r="E43" s="60"/>
      <c r="F43" s="61"/>
      <c r="G43" s="61"/>
      <c r="H43" s="61"/>
      <c r="I43" s="61"/>
      <c r="J43" s="61"/>
      <c r="K43" s="61"/>
      <c r="L43" s="61"/>
      <c r="M43" s="61"/>
    </row>
    <row r="44" spans="1:13" ht="20.65" customHeight="1">
      <c r="A44" s="12"/>
      <c r="B44" s="9" t="s">
        <v>50</v>
      </c>
      <c r="C44" s="18">
        <f>SUM(C41:C43)</f>
        <v>10880</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5538</v>
      </c>
      <c r="D47" s="19">
        <f>C47/C49</f>
        <v>0.51941474395047837</v>
      </c>
      <c r="E47" s="60"/>
      <c r="F47" s="61"/>
      <c r="G47" s="61"/>
      <c r="H47" s="61"/>
      <c r="I47" s="61"/>
      <c r="J47" s="61"/>
      <c r="K47" s="61"/>
      <c r="L47" s="61"/>
      <c r="M47" s="61"/>
    </row>
    <row r="48" spans="1:13" ht="32.65" customHeight="1">
      <c r="A48" s="12"/>
      <c r="B48" s="9" t="s">
        <v>241</v>
      </c>
      <c r="C48" s="18">
        <v>5124</v>
      </c>
      <c r="D48" s="19">
        <f>C48/C49</f>
        <v>0.48058525604952168</v>
      </c>
      <c r="E48" s="60"/>
      <c r="F48" s="61"/>
      <c r="G48" s="61"/>
      <c r="H48" s="61"/>
      <c r="I48" s="61"/>
      <c r="J48" s="61"/>
      <c r="K48" s="61"/>
      <c r="L48" s="61"/>
      <c r="M48" s="61"/>
    </row>
    <row r="49" spans="1:13" ht="20.65" customHeight="1">
      <c r="A49" s="12"/>
      <c r="B49" s="9" t="s">
        <v>50</v>
      </c>
      <c r="C49" s="18">
        <f>SUM(C47:C48)</f>
        <v>10662</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6669</v>
      </c>
      <c r="D52" s="19">
        <f>C52/C54</f>
        <v>0.62849872773536897</v>
      </c>
      <c r="E52" s="60"/>
      <c r="F52" s="61"/>
      <c r="G52" s="61"/>
      <c r="H52" s="61"/>
      <c r="I52" s="61"/>
      <c r="J52" s="61"/>
      <c r="K52" s="61"/>
      <c r="L52" s="61"/>
      <c r="M52" s="61"/>
    </row>
    <row r="53" spans="1:13" ht="20.65" customHeight="1">
      <c r="A53" s="12"/>
      <c r="B53" s="9" t="s">
        <v>259</v>
      </c>
      <c r="C53" s="18">
        <v>3942</v>
      </c>
      <c r="D53" s="19">
        <f>C53/C54</f>
        <v>0.37150127226463103</v>
      </c>
      <c r="E53" s="60"/>
      <c r="F53" s="61"/>
      <c r="G53" s="61"/>
      <c r="H53" s="61"/>
      <c r="I53" s="61"/>
      <c r="J53" s="61"/>
      <c r="K53" s="61"/>
      <c r="L53" s="61"/>
      <c r="M53" s="61"/>
    </row>
    <row r="54" spans="1:13" ht="20.65" customHeight="1">
      <c r="A54" s="12"/>
      <c r="B54" s="9" t="s">
        <v>50</v>
      </c>
      <c r="C54" s="18">
        <f>SUM(C52:C53)</f>
        <v>10611</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3526</v>
      </c>
      <c r="D57" s="19">
        <f>C57/C60</f>
        <v>0.32452830188679244</v>
      </c>
      <c r="E57" s="60"/>
      <c r="F57" s="61"/>
      <c r="G57" s="61"/>
      <c r="H57" s="61"/>
      <c r="I57" s="61"/>
      <c r="J57" s="61"/>
      <c r="K57" s="61"/>
      <c r="L57" s="61"/>
      <c r="M57" s="61"/>
    </row>
    <row r="58" spans="1:13" ht="20.65" customHeight="1">
      <c r="A58" s="12"/>
      <c r="B58" s="9" t="s">
        <v>274</v>
      </c>
      <c r="C58" s="18">
        <v>5192</v>
      </c>
      <c r="D58" s="19">
        <f>C58/C60</f>
        <v>0.47786470317533364</v>
      </c>
      <c r="E58" s="60"/>
      <c r="F58" s="61"/>
      <c r="G58" s="61"/>
      <c r="H58" s="61"/>
      <c r="I58" s="61"/>
      <c r="J58" s="61"/>
      <c r="K58" s="61"/>
      <c r="L58" s="61"/>
      <c r="M58" s="61"/>
    </row>
    <row r="59" spans="1:13" ht="20.65" customHeight="1">
      <c r="A59" s="12"/>
      <c r="B59" s="9" t="s">
        <v>278</v>
      </c>
      <c r="C59" s="18">
        <v>2147</v>
      </c>
      <c r="D59" s="19">
        <f>C59/C60</f>
        <v>0.1976069949378739</v>
      </c>
      <c r="E59" s="60"/>
      <c r="F59" s="61"/>
      <c r="G59" s="61"/>
      <c r="H59" s="61"/>
      <c r="I59" s="61"/>
      <c r="J59" s="61"/>
      <c r="K59" s="61"/>
      <c r="L59" s="61"/>
      <c r="M59" s="61"/>
    </row>
    <row r="60" spans="1:13" ht="20.65" customHeight="1">
      <c r="A60" s="12"/>
      <c r="B60" s="9" t="s">
        <v>50</v>
      </c>
      <c r="C60" s="18">
        <f>SUM(C57:C59)</f>
        <v>10865</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3992</v>
      </c>
      <c r="D63" s="19">
        <f>C63/C65</f>
        <v>0.37065923862581246</v>
      </c>
      <c r="E63" s="60"/>
      <c r="F63" s="61"/>
      <c r="G63" s="61"/>
      <c r="H63" s="61"/>
      <c r="I63" s="61"/>
      <c r="J63" s="61"/>
      <c r="K63" s="61"/>
      <c r="L63" s="61"/>
      <c r="M63" s="61"/>
    </row>
    <row r="64" spans="1:13" ht="20.65" customHeight="1">
      <c r="A64" s="12"/>
      <c r="B64" s="9" t="s">
        <v>295</v>
      </c>
      <c r="C64" s="18">
        <v>6778</v>
      </c>
      <c r="D64" s="19">
        <f>C64/C65</f>
        <v>0.6293407613741876</v>
      </c>
      <c r="E64" s="60"/>
      <c r="F64" s="61"/>
      <c r="G64" s="61"/>
      <c r="H64" s="61"/>
      <c r="I64" s="61"/>
      <c r="J64" s="61"/>
      <c r="K64" s="61"/>
      <c r="L64" s="61"/>
      <c r="M64" s="61"/>
    </row>
    <row r="65" spans="1:13" ht="20.65" customHeight="1">
      <c r="A65" s="12"/>
      <c r="B65" s="9" t="s">
        <v>50</v>
      </c>
      <c r="C65" s="18">
        <f>SUM(C63:C64)</f>
        <v>10770</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3511</v>
      </c>
      <c r="D68" s="19">
        <f>C68/C70</f>
        <v>0.2923884077281812</v>
      </c>
      <c r="E68" s="60"/>
      <c r="F68" s="61"/>
      <c r="G68" s="61"/>
      <c r="H68" s="61"/>
      <c r="I68" s="61"/>
      <c r="J68" s="61"/>
      <c r="K68" s="61"/>
      <c r="L68" s="61"/>
      <c r="M68" s="61"/>
    </row>
    <row r="69" spans="1:13" ht="20.65" customHeight="1">
      <c r="A69" s="12"/>
      <c r="B69" s="9" t="s">
        <v>309</v>
      </c>
      <c r="C69" s="18">
        <v>8497</v>
      </c>
      <c r="D69" s="19">
        <f>C69/C70</f>
        <v>0.7076115922718188</v>
      </c>
      <c r="E69" s="60"/>
      <c r="F69" s="61"/>
      <c r="G69" s="61"/>
      <c r="H69" s="61"/>
      <c r="I69" s="61"/>
      <c r="J69" s="61"/>
      <c r="K69" s="61"/>
      <c r="L69" s="61"/>
      <c r="M69" s="61"/>
    </row>
    <row r="70" spans="1:13" ht="20.65" customHeight="1">
      <c r="A70" s="12"/>
      <c r="B70" s="9" t="s">
        <v>50</v>
      </c>
      <c r="C70" s="18">
        <f>SUM(C68:C69)</f>
        <v>12008</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3202</v>
      </c>
      <c r="D73" s="19">
        <f>C73/C76</f>
        <v>0.27792726325839773</v>
      </c>
      <c r="E73" s="60"/>
      <c r="F73" s="61"/>
      <c r="G73" s="61"/>
      <c r="H73" s="61"/>
      <c r="I73" s="61"/>
      <c r="J73" s="61"/>
      <c r="K73" s="61"/>
      <c r="L73" s="61"/>
      <c r="M73" s="61"/>
    </row>
    <row r="74" spans="1:13" ht="20.65" customHeight="1">
      <c r="A74" s="12"/>
      <c r="B74" s="9" t="s">
        <v>321</v>
      </c>
      <c r="C74" s="18">
        <v>2258</v>
      </c>
      <c r="D74" s="19">
        <f>C74/C76</f>
        <v>0.19598993142956342</v>
      </c>
      <c r="E74" s="60"/>
      <c r="F74" s="61"/>
      <c r="G74" s="61"/>
      <c r="H74" s="61"/>
      <c r="I74" s="61"/>
      <c r="J74" s="61"/>
      <c r="K74" s="61"/>
      <c r="L74" s="61"/>
      <c r="M74" s="61"/>
    </row>
    <row r="75" spans="1:13" ht="20.65" customHeight="1">
      <c r="A75" s="12"/>
      <c r="B75" s="9" t="s">
        <v>323</v>
      </c>
      <c r="C75" s="18">
        <v>6061</v>
      </c>
      <c r="D75" s="19">
        <f>C75/C76</f>
        <v>0.52608280531203888</v>
      </c>
      <c r="E75" s="60"/>
      <c r="F75" s="61"/>
      <c r="G75" s="61"/>
      <c r="H75" s="61"/>
      <c r="I75" s="61"/>
      <c r="J75" s="61"/>
      <c r="K75" s="61"/>
      <c r="L75" s="61"/>
      <c r="M75" s="61"/>
    </row>
    <row r="76" spans="1:13" ht="20.65" customHeight="1">
      <c r="A76" s="12"/>
      <c r="B76" s="9" t="s">
        <v>50</v>
      </c>
      <c r="C76" s="18">
        <f>SUM(C73:C75)</f>
        <v>11521</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5778</v>
      </c>
      <c r="D79" s="19">
        <f>C79/C82</f>
        <v>0.47067448680351909</v>
      </c>
      <c r="E79" s="60"/>
      <c r="F79" s="61"/>
      <c r="G79" s="61"/>
      <c r="H79" s="61"/>
      <c r="I79" s="61"/>
      <c r="J79" s="61"/>
      <c r="K79" s="61"/>
      <c r="L79" s="61"/>
      <c r="M79" s="61"/>
    </row>
    <row r="80" spans="1:13" ht="20.65" customHeight="1">
      <c r="A80" s="12"/>
      <c r="B80" s="9" t="s">
        <v>332</v>
      </c>
      <c r="C80" s="18">
        <v>1134</v>
      </c>
      <c r="D80" s="19">
        <f>C80/C82</f>
        <v>9.2375366568914957E-2</v>
      </c>
      <c r="E80" s="60"/>
      <c r="F80" s="61"/>
      <c r="G80" s="61"/>
      <c r="H80" s="61"/>
      <c r="I80" s="61"/>
      <c r="J80" s="61"/>
      <c r="K80" s="61"/>
      <c r="L80" s="61"/>
      <c r="M80" s="61"/>
    </row>
    <row r="81" spans="1:13" ht="20.65" customHeight="1">
      <c r="A81" s="12"/>
      <c r="B81" s="9" t="s">
        <v>333</v>
      </c>
      <c r="C81" s="18">
        <v>5364</v>
      </c>
      <c r="D81" s="19">
        <f>C81/C82</f>
        <v>0.43695014662756598</v>
      </c>
      <c r="E81" s="60"/>
      <c r="F81" s="61"/>
      <c r="G81" s="61"/>
      <c r="H81" s="61"/>
      <c r="I81" s="61"/>
      <c r="J81" s="61"/>
      <c r="K81" s="61"/>
      <c r="L81" s="61"/>
      <c r="M81" s="61"/>
    </row>
    <row r="82" spans="1:13" ht="20.65" customHeight="1">
      <c r="A82" s="12"/>
      <c r="B82" s="9" t="s">
        <v>50</v>
      </c>
      <c r="C82" s="18">
        <f>SUM(C79:C81)</f>
        <v>12276</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1329</v>
      </c>
      <c r="D85" s="19">
        <f>C85/C89</f>
        <v>0.10983471074380165</v>
      </c>
      <c r="E85" s="60"/>
      <c r="F85" s="61"/>
      <c r="G85" s="61"/>
      <c r="H85" s="61"/>
      <c r="I85" s="61"/>
      <c r="J85" s="61"/>
      <c r="K85" s="61"/>
      <c r="L85" s="61"/>
      <c r="M85" s="61"/>
    </row>
    <row r="86" spans="1:13" ht="20.65" customHeight="1">
      <c r="A86" s="12"/>
      <c r="B86" s="9" t="s">
        <v>342</v>
      </c>
      <c r="C86" s="18">
        <v>3267</v>
      </c>
      <c r="D86" s="19">
        <f>C86/C89</f>
        <v>0.27</v>
      </c>
      <c r="E86" s="60"/>
      <c r="F86" s="61"/>
      <c r="G86" s="61"/>
      <c r="H86" s="61"/>
      <c r="I86" s="61"/>
      <c r="J86" s="61"/>
      <c r="K86" s="61"/>
      <c r="L86" s="61"/>
      <c r="M86" s="61"/>
    </row>
    <row r="87" spans="1:13" ht="20.65" customHeight="1">
      <c r="A87" s="12"/>
      <c r="B87" s="9" t="s">
        <v>344</v>
      </c>
      <c r="C87" s="18">
        <v>1315</v>
      </c>
      <c r="D87" s="19">
        <f>C87/C89</f>
        <v>0.10867768595041322</v>
      </c>
      <c r="E87" s="60"/>
      <c r="F87" s="61"/>
      <c r="G87" s="61"/>
      <c r="H87" s="61"/>
      <c r="I87" s="61"/>
      <c r="J87" s="61"/>
      <c r="K87" s="61"/>
      <c r="L87" s="61"/>
      <c r="M87" s="61"/>
    </row>
    <row r="88" spans="1:13" ht="20.65" customHeight="1">
      <c r="A88" s="12"/>
      <c r="B88" s="9" t="s">
        <v>346</v>
      </c>
      <c r="C88" s="18">
        <v>6189</v>
      </c>
      <c r="D88" s="19">
        <f>C88/C89</f>
        <v>0.51148760330578513</v>
      </c>
      <c r="E88" s="60"/>
      <c r="F88" s="61"/>
      <c r="G88" s="61"/>
      <c r="H88" s="61"/>
      <c r="I88" s="61"/>
      <c r="J88" s="61"/>
      <c r="K88" s="61"/>
      <c r="L88" s="61"/>
      <c r="M88" s="61"/>
    </row>
    <row r="89" spans="1:13" ht="20.65" customHeight="1">
      <c r="A89" s="12"/>
      <c r="B89" s="9" t="s">
        <v>50</v>
      </c>
      <c r="C89" s="18">
        <f>SUM(C85:C88)</f>
        <v>12100</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5652</v>
      </c>
      <c r="D92" s="19">
        <f>C92/C94</f>
        <v>0.49092330409102752</v>
      </c>
      <c r="E92" s="60"/>
      <c r="F92" s="61"/>
      <c r="G92" s="61"/>
      <c r="H92" s="61"/>
      <c r="I92" s="61"/>
      <c r="J92" s="61"/>
      <c r="K92" s="61"/>
      <c r="L92" s="61"/>
      <c r="M92" s="61"/>
    </row>
    <row r="93" spans="1:13" ht="20.65" customHeight="1">
      <c r="A93" s="12"/>
      <c r="B93" s="9" t="s">
        <v>355</v>
      </c>
      <c r="C93" s="18">
        <v>5861</v>
      </c>
      <c r="D93" s="19">
        <f>C93/C94</f>
        <v>0.50907669590897242</v>
      </c>
      <c r="E93" s="60"/>
      <c r="F93" s="61"/>
      <c r="G93" s="61"/>
      <c r="H93" s="61"/>
      <c r="I93" s="61"/>
      <c r="J93" s="61"/>
      <c r="K93" s="61"/>
      <c r="L93" s="61"/>
      <c r="M93" s="61"/>
    </row>
    <row r="94" spans="1:13" ht="20.65" customHeight="1">
      <c r="A94" s="12"/>
      <c r="B94" s="9" t="s">
        <v>50</v>
      </c>
      <c r="C94" s="18">
        <f>SUM(C92:C93)</f>
        <v>11513</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7677</v>
      </c>
      <c r="D97" s="19">
        <f>C97/C99</f>
        <v>0.69418573107875936</v>
      </c>
      <c r="E97" s="60"/>
      <c r="F97" s="61"/>
      <c r="G97" s="61"/>
      <c r="H97" s="61"/>
      <c r="I97" s="61"/>
      <c r="J97" s="61"/>
      <c r="K97" s="61"/>
      <c r="L97" s="61"/>
      <c r="M97" s="61"/>
    </row>
    <row r="98" spans="1:13" ht="20.65" customHeight="1">
      <c r="A98" s="12"/>
      <c r="B98" s="9" t="s">
        <v>364</v>
      </c>
      <c r="C98" s="18">
        <v>3382</v>
      </c>
      <c r="D98" s="19">
        <f>C98/C99</f>
        <v>0.30581426892124064</v>
      </c>
      <c r="E98" s="60"/>
      <c r="F98" s="61"/>
      <c r="G98" s="61"/>
      <c r="H98" s="61"/>
      <c r="I98" s="61"/>
      <c r="J98" s="61"/>
      <c r="K98" s="61"/>
      <c r="L98" s="61"/>
      <c r="M98" s="61"/>
    </row>
    <row r="99" spans="1:13" ht="20.65" customHeight="1">
      <c r="A99" s="12"/>
      <c r="B99" s="9" t="s">
        <v>50</v>
      </c>
      <c r="C99" s="18">
        <f>SUM(C97:C98)</f>
        <v>11059</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8"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75</v>
      </c>
      <c r="D4" s="19">
        <f>C4/C9</f>
        <v>7.4775672981056834E-2</v>
      </c>
      <c r="E4" s="60"/>
    </row>
    <row r="5" spans="1:5" ht="20.65" customHeight="1">
      <c r="A5" s="12"/>
      <c r="B5" s="9" t="s">
        <v>37</v>
      </c>
      <c r="C5" s="18">
        <v>79</v>
      </c>
      <c r="D5" s="19">
        <f>C5/C9</f>
        <v>7.8763708873379856E-2</v>
      </c>
      <c r="E5" s="60"/>
    </row>
    <row r="6" spans="1:5" ht="20.65" customHeight="1">
      <c r="A6" s="12"/>
      <c r="B6" s="9" t="s">
        <v>47</v>
      </c>
      <c r="C6" s="18">
        <v>117</v>
      </c>
      <c r="D6" s="19">
        <f>C6/C9</f>
        <v>0.11665004985044865</v>
      </c>
      <c r="E6" s="60"/>
    </row>
    <row r="7" spans="1:5" ht="20.65" customHeight="1">
      <c r="A7" s="12"/>
      <c r="B7" s="9" t="s">
        <v>52</v>
      </c>
      <c r="C7" s="18">
        <v>725</v>
      </c>
      <c r="D7" s="19">
        <f>C7/C9</f>
        <v>0.72283150548354935</v>
      </c>
      <c r="E7" s="60"/>
    </row>
    <row r="8" spans="1:5" ht="20.65" customHeight="1">
      <c r="A8" s="12"/>
      <c r="B8" s="9" t="s">
        <v>55</v>
      </c>
      <c r="C8" s="18">
        <v>7</v>
      </c>
      <c r="D8" s="19">
        <f>C8/C9</f>
        <v>6.979062811565304E-3</v>
      </c>
      <c r="E8" s="60"/>
    </row>
    <row r="9" spans="1:5" ht="20.65" customHeight="1">
      <c r="A9" s="12"/>
      <c r="B9" s="9" t="s">
        <v>50</v>
      </c>
      <c r="C9" s="18">
        <f>SUM(C4:C8)</f>
        <v>1003</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113</v>
      </c>
      <c r="D12" s="19">
        <f>C12/C15</f>
        <v>0.11820083682008369</v>
      </c>
      <c r="E12" s="60"/>
    </row>
    <row r="13" spans="1:5" ht="32.65" customHeight="1">
      <c r="A13" s="12"/>
      <c r="B13" s="9" t="s">
        <v>85</v>
      </c>
      <c r="C13" s="18">
        <v>442</v>
      </c>
      <c r="D13" s="19">
        <f>C13/C15</f>
        <v>0.46234309623430964</v>
      </c>
      <c r="E13" s="60"/>
    </row>
    <row r="14" spans="1:5" ht="20.65" customHeight="1">
      <c r="A14" s="12"/>
      <c r="B14" s="9" t="s">
        <v>90</v>
      </c>
      <c r="C14" s="18">
        <v>401</v>
      </c>
      <c r="D14" s="19">
        <f>C14/C15</f>
        <v>0.41945606694560672</v>
      </c>
      <c r="E14" s="60"/>
    </row>
    <row r="15" spans="1:5" ht="20.65" customHeight="1">
      <c r="A15" s="12"/>
      <c r="B15" s="9" t="s">
        <v>50</v>
      </c>
      <c r="C15" s="18">
        <f>SUM(C12:C14)</f>
        <v>956</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313</v>
      </c>
      <c r="D18" s="19">
        <f>C18/C22</f>
        <v>0.33368869936034118</v>
      </c>
      <c r="E18" s="60"/>
    </row>
    <row r="19" spans="1:5" ht="20.65" customHeight="1">
      <c r="A19" s="12"/>
      <c r="B19" s="9" t="s">
        <v>114</v>
      </c>
      <c r="C19" s="18">
        <v>330</v>
      </c>
      <c r="D19" s="19">
        <f>C19/C22</f>
        <v>0.35181236673773986</v>
      </c>
      <c r="E19" s="60"/>
    </row>
    <row r="20" spans="1:5" ht="20.65" customHeight="1">
      <c r="A20" s="12"/>
      <c r="B20" s="9" t="s">
        <v>120</v>
      </c>
      <c r="C20" s="18">
        <v>176</v>
      </c>
      <c r="D20" s="19">
        <f>C20/C22</f>
        <v>0.18763326226012794</v>
      </c>
      <c r="E20" s="60"/>
    </row>
    <row r="21" spans="1:5" ht="20.65" customHeight="1">
      <c r="A21" s="12"/>
      <c r="B21" s="9" t="s">
        <v>127</v>
      </c>
      <c r="C21" s="18">
        <v>119</v>
      </c>
      <c r="D21" s="19">
        <f>C21/C22</f>
        <v>0.12686567164179105</v>
      </c>
      <c r="E21" s="60"/>
    </row>
    <row r="22" spans="1:5" ht="20.65" customHeight="1">
      <c r="A22" s="12"/>
      <c r="B22" s="9" t="s">
        <v>50</v>
      </c>
      <c r="C22" s="18">
        <f>SUM(C18:C21)</f>
        <v>938</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340</v>
      </c>
      <c r="D25" s="19">
        <f>C25/C27</f>
        <v>0.3723986856516977</v>
      </c>
      <c r="E25" s="60"/>
    </row>
    <row r="26" spans="1:5" ht="20.65" customHeight="1">
      <c r="A26" s="12"/>
      <c r="B26" s="9" t="s">
        <v>148</v>
      </c>
      <c r="C26" s="18">
        <v>573</v>
      </c>
      <c r="D26" s="19">
        <f>C26/C27</f>
        <v>0.62760131434830235</v>
      </c>
      <c r="E26" s="60"/>
    </row>
    <row r="27" spans="1:5" ht="20.65" customHeight="1">
      <c r="A27" s="12"/>
      <c r="B27" s="9" t="s">
        <v>50</v>
      </c>
      <c r="C27" s="18">
        <f>SUM(C25:C26)</f>
        <v>913</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204</v>
      </c>
      <c r="D30" s="19">
        <f>C30/C33</f>
        <v>0.2446043165467626</v>
      </c>
      <c r="E30" s="60"/>
    </row>
    <row r="31" spans="1:5" ht="20.65" customHeight="1">
      <c r="A31" s="12"/>
      <c r="B31" s="9" t="s">
        <v>169</v>
      </c>
      <c r="C31" s="18">
        <v>325</v>
      </c>
      <c r="D31" s="19">
        <f>C31/C33</f>
        <v>0.38968824940047964</v>
      </c>
      <c r="E31" s="60"/>
    </row>
    <row r="32" spans="1:5" ht="32.65" customHeight="1">
      <c r="A32" s="12"/>
      <c r="B32" s="9" t="s">
        <v>176</v>
      </c>
      <c r="C32" s="18">
        <v>305</v>
      </c>
      <c r="D32" s="19">
        <f>C32/C33</f>
        <v>0.3657074340527578</v>
      </c>
      <c r="E32" s="60"/>
    </row>
    <row r="33" spans="1:5" ht="20.65" customHeight="1">
      <c r="A33" s="12"/>
      <c r="B33" s="9" t="s">
        <v>50</v>
      </c>
      <c r="C33" s="18">
        <f>SUM(C30:C32)</f>
        <v>834</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218</v>
      </c>
      <c r="D36" s="19">
        <f>C36/C38</f>
        <v>0.29499323410013534</v>
      </c>
      <c r="E36" s="60"/>
    </row>
    <row r="37" spans="1:5" ht="20.65" customHeight="1">
      <c r="A37" s="12"/>
      <c r="B37" s="9" t="s">
        <v>199</v>
      </c>
      <c r="C37" s="18">
        <v>521</v>
      </c>
      <c r="D37" s="19">
        <f>C37/C38</f>
        <v>0.70500676589986466</v>
      </c>
      <c r="E37" s="60"/>
    </row>
    <row r="38" spans="1:5" ht="20.65" customHeight="1">
      <c r="A38" s="12"/>
      <c r="B38" s="9" t="s">
        <v>50</v>
      </c>
      <c r="C38" s="18">
        <f>SUM(C36:C37)</f>
        <v>739</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334</v>
      </c>
      <c r="D41" s="19">
        <f>C41/C44</f>
        <v>0.46453407510431155</v>
      </c>
      <c r="E41" s="60"/>
    </row>
    <row r="42" spans="1:5" ht="20.65" customHeight="1">
      <c r="A42" s="12"/>
      <c r="B42" s="9" t="s">
        <v>220</v>
      </c>
      <c r="C42" s="18">
        <v>156</v>
      </c>
      <c r="D42" s="19">
        <f>C42/C44</f>
        <v>0.21696801112656466</v>
      </c>
      <c r="E42" s="60"/>
    </row>
    <row r="43" spans="1:5" ht="32.65" customHeight="1">
      <c r="A43" s="12"/>
      <c r="B43" s="9" t="s">
        <v>224</v>
      </c>
      <c r="C43" s="18">
        <v>229</v>
      </c>
      <c r="D43" s="19">
        <f>C43/C44</f>
        <v>0.31849791376912379</v>
      </c>
      <c r="E43" s="60"/>
    </row>
    <row r="44" spans="1:5" ht="20.65" customHeight="1">
      <c r="A44" s="12"/>
      <c r="B44" s="9" t="s">
        <v>50</v>
      </c>
      <c r="C44" s="18">
        <f>SUM(C41:C43)</f>
        <v>719</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383</v>
      </c>
      <c r="D47" s="19">
        <f>C47/C49</f>
        <v>0.52465753424657535</v>
      </c>
      <c r="E47" s="60"/>
    </row>
    <row r="48" spans="1:5" ht="32.65" customHeight="1">
      <c r="A48" s="12"/>
      <c r="B48" s="9" t="s">
        <v>241</v>
      </c>
      <c r="C48" s="18">
        <v>347</v>
      </c>
      <c r="D48" s="19">
        <f>C48/C49</f>
        <v>0.47534246575342465</v>
      </c>
      <c r="E48" s="60"/>
    </row>
    <row r="49" spans="1:5" ht="20.65" customHeight="1">
      <c r="A49" s="12"/>
      <c r="B49" s="9" t="s">
        <v>50</v>
      </c>
      <c r="C49" s="18">
        <f>SUM(C47:C48)</f>
        <v>730</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473</v>
      </c>
      <c r="D52" s="19">
        <f>C52/C54</f>
        <v>0.66997167138810199</v>
      </c>
      <c r="E52" s="60"/>
    </row>
    <row r="53" spans="1:5" ht="20.65" customHeight="1">
      <c r="A53" s="12"/>
      <c r="B53" s="9" t="s">
        <v>259</v>
      </c>
      <c r="C53" s="18">
        <v>233</v>
      </c>
      <c r="D53" s="19">
        <f>C53/C54</f>
        <v>0.33002832861189801</v>
      </c>
      <c r="E53" s="60"/>
    </row>
    <row r="54" spans="1:5" ht="20.65" customHeight="1">
      <c r="A54" s="12"/>
      <c r="B54" s="9" t="s">
        <v>50</v>
      </c>
      <c r="C54" s="18">
        <f>SUM(C52:C53)</f>
        <v>706</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403</v>
      </c>
      <c r="D57" s="19">
        <f>C57/C60</f>
        <v>0.57001414427157004</v>
      </c>
      <c r="E57" s="60"/>
    </row>
    <row r="58" spans="1:5" ht="20.65" customHeight="1">
      <c r="A58" s="12"/>
      <c r="B58" s="9" t="s">
        <v>274</v>
      </c>
      <c r="C58" s="18">
        <v>175</v>
      </c>
      <c r="D58" s="19">
        <f>C58/C60</f>
        <v>0.24752475247524752</v>
      </c>
      <c r="E58" s="60"/>
    </row>
    <row r="59" spans="1:5" ht="20.65" customHeight="1">
      <c r="A59" s="12"/>
      <c r="B59" s="9" t="s">
        <v>278</v>
      </c>
      <c r="C59" s="18">
        <v>129</v>
      </c>
      <c r="D59" s="19">
        <f>C59/C60</f>
        <v>0.18246110325318246</v>
      </c>
      <c r="E59" s="60"/>
    </row>
    <row r="60" spans="1:5" ht="20.65" customHeight="1">
      <c r="A60" s="12"/>
      <c r="B60" s="9" t="s">
        <v>50</v>
      </c>
      <c r="C60" s="18">
        <f>SUM(C57:C59)</f>
        <v>707</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247</v>
      </c>
      <c r="D63" s="19">
        <f>C63/C65</f>
        <v>0.34257975034674065</v>
      </c>
      <c r="E63" s="60"/>
    </row>
    <row r="64" spans="1:5" ht="20.65" customHeight="1">
      <c r="A64" s="12"/>
      <c r="B64" s="9" t="s">
        <v>295</v>
      </c>
      <c r="C64" s="18">
        <v>474</v>
      </c>
      <c r="D64" s="19">
        <f>C64/C65</f>
        <v>0.6574202496532594</v>
      </c>
      <c r="E64" s="60"/>
    </row>
    <row r="65" spans="1:5" ht="20.65" customHeight="1">
      <c r="A65" s="12"/>
      <c r="B65" s="9" t="s">
        <v>50</v>
      </c>
      <c r="C65" s="18">
        <f>SUM(C63:C64)</f>
        <v>721</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286</v>
      </c>
      <c r="D68" s="19">
        <f>C68/C70</f>
        <v>0.36479591836734693</v>
      </c>
      <c r="E68" s="60"/>
    </row>
    <row r="69" spans="1:5" ht="20.65" customHeight="1">
      <c r="A69" s="12"/>
      <c r="B69" s="9" t="s">
        <v>309</v>
      </c>
      <c r="C69" s="18">
        <v>498</v>
      </c>
      <c r="D69" s="19">
        <f>C69/C70</f>
        <v>0.63520408163265307</v>
      </c>
      <c r="E69" s="60"/>
    </row>
    <row r="70" spans="1:5" ht="20.65" customHeight="1">
      <c r="A70" s="12"/>
      <c r="B70" s="9" t="s">
        <v>50</v>
      </c>
      <c r="C70" s="18">
        <f>SUM(C68:C69)</f>
        <v>784</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126</v>
      </c>
      <c r="D73" s="19">
        <f>C73/C76</f>
        <v>0.15365853658536585</v>
      </c>
      <c r="E73" s="60"/>
    </row>
    <row r="74" spans="1:5" ht="20.65" customHeight="1">
      <c r="A74" s="12"/>
      <c r="B74" s="9" t="s">
        <v>321</v>
      </c>
      <c r="C74" s="18">
        <v>132</v>
      </c>
      <c r="D74" s="19">
        <f>C74/C76</f>
        <v>0.16097560975609757</v>
      </c>
      <c r="E74" s="60"/>
    </row>
    <row r="75" spans="1:5" ht="20.65" customHeight="1">
      <c r="A75" s="12"/>
      <c r="B75" s="9" t="s">
        <v>323</v>
      </c>
      <c r="C75" s="18">
        <v>562</v>
      </c>
      <c r="D75" s="19">
        <f>C75/C76</f>
        <v>0.68536585365853664</v>
      </c>
      <c r="E75" s="60"/>
    </row>
    <row r="76" spans="1:5" ht="20.65" customHeight="1">
      <c r="A76" s="12"/>
      <c r="B76" s="9" t="s">
        <v>50</v>
      </c>
      <c r="C76" s="18">
        <f>SUM(C73:C75)</f>
        <v>820</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230</v>
      </c>
      <c r="D79" s="19">
        <f>C79/C82</f>
        <v>0.27479091995221028</v>
      </c>
      <c r="E79" s="60"/>
    </row>
    <row r="80" spans="1:5" ht="20.65" customHeight="1">
      <c r="A80" s="12"/>
      <c r="B80" s="9" t="s">
        <v>332</v>
      </c>
      <c r="C80" s="18">
        <v>61</v>
      </c>
      <c r="D80" s="19">
        <f>C80/C82</f>
        <v>7.2879330943847076E-2</v>
      </c>
      <c r="E80" s="60"/>
    </row>
    <row r="81" spans="1:5" ht="20.65" customHeight="1">
      <c r="A81" s="12"/>
      <c r="B81" s="9" t="s">
        <v>333</v>
      </c>
      <c r="C81" s="18">
        <v>546</v>
      </c>
      <c r="D81" s="19">
        <f>C81/C82</f>
        <v>0.6523297491039427</v>
      </c>
      <c r="E81" s="60"/>
    </row>
    <row r="82" spans="1:5" ht="20.65" customHeight="1">
      <c r="A82" s="12"/>
      <c r="B82" s="9" t="s">
        <v>50</v>
      </c>
      <c r="C82" s="18">
        <f>SUM(C79:C81)</f>
        <v>837</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139</v>
      </c>
      <c r="D85" s="19">
        <f>C85/C89</f>
        <v>0.18682795698924731</v>
      </c>
      <c r="E85" s="60"/>
    </row>
    <row r="86" spans="1:5" ht="20.65" customHeight="1">
      <c r="A86" s="12"/>
      <c r="B86" s="9" t="s">
        <v>342</v>
      </c>
      <c r="C86" s="18">
        <v>164</v>
      </c>
      <c r="D86" s="19">
        <f>C86/C89</f>
        <v>0.22043010752688172</v>
      </c>
      <c r="E86" s="60"/>
    </row>
    <row r="87" spans="1:5" ht="20.65" customHeight="1">
      <c r="A87" s="12"/>
      <c r="B87" s="9" t="s">
        <v>344</v>
      </c>
      <c r="C87" s="18">
        <v>183</v>
      </c>
      <c r="D87" s="19">
        <f>C87/C89</f>
        <v>0.24596774193548387</v>
      </c>
      <c r="E87" s="60"/>
    </row>
    <row r="88" spans="1:5" ht="20.65" customHeight="1">
      <c r="A88" s="12"/>
      <c r="B88" s="9" t="s">
        <v>346</v>
      </c>
      <c r="C88" s="18">
        <v>258</v>
      </c>
      <c r="D88" s="19">
        <f>C88/C89</f>
        <v>0.34677419354838712</v>
      </c>
      <c r="E88" s="60"/>
    </row>
    <row r="89" spans="1:5" ht="20.65" customHeight="1">
      <c r="A89" s="12"/>
      <c r="B89" s="9" t="s">
        <v>50</v>
      </c>
      <c r="C89" s="18">
        <f>SUM(C85:C88)</f>
        <v>744</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551</v>
      </c>
      <c r="D92" s="19">
        <f>C92/C94</f>
        <v>0.73761713520749661</v>
      </c>
      <c r="E92" s="60"/>
    </row>
    <row r="93" spans="1:5" ht="20.65" customHeight="1">
      <c r="A93" s="12"/>
      <c r="B93" s="9" t="s">
        <v>355</v>
      </c>
      <c r="C93" s="18">
        <v>196</v>
      </c>
      <c r="D93" s="19">
        <f>C93/C94</f>
        <v>0.26238286479250333</v>
      </c>
      <c r="E93" s="60"/>
    </row>
    <row r="94" spans="1:5" ht="20.65" customHeight="1">
      <c r="A94" s="12"/>
      <c r="B94" s="9" t="s">
        <v>50</v>
      </c>
      <c r="C94" s="18">
        <f>SUM(C92:C93)</f>
        <v>747</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548</v>
      </c>
      <c r="D97" s="19">
        <f>C97/C99</f>
        <v>0.76323119777158777</v>
      </c>
      <c r="E97" s="60"/>
    </row>
    <row r="98" spans="1:5" ht="20.65" customHeight="1">
      <c r="A98" s="12"/>
      <c r="B98" s="9" t="s">
        <v>364</v>
      </c>
      <c r="C98" s="18">
        <v>170</v>
      </c>
      <c r="D98" s="19">
        <f>C98/C99</f>
        <v>0.23676880222841226</v>
      </c>
      <c r="E98" s="60"/>
    </row>
    <row r="99" spans="1:5" ht="20.65" customHeight="1">
      <c r="A99" s="12"/>
      <c r="B99" s="9" t="s">
        <v>50</v>
      </c>
      <c r="C99" s="18">
        <f>SUM(C97:C98)</f>
        <v>718</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39" customWidth="1"/>
  </cols>
  <sheetData>
    <row r="1" spans="1:5" ht="27.6" customHeight="1">
      <c r="A1" s="143" t="s">
        <v>5</v>
      </c>
      <c r="B1" s="143"/>
      <c r="C1" s="143"/>
      <c r="D1" s="143"/>
      <c r="E1" s="143"/>
    </row>
    <row r="2" spans="1:5" ht="20.45" customHeight="1">
      <c r="A2" s="6"/>
      <c r="B2" s="7"/>
      <c r="C2" s="7"/>
      <c r="D2" s="7"/>
      <c r="E2" s="6"/>
    </row>
    <row r="3" spans="1:5" ht="20.65" customHeight="1">
      <c r="A3" s="8"/>
      <c r="B3" s="9" t="s">
        <v>15</v>
      </c>
      <c r="C3" s="9" t="s">
        <v>16</v>
      </c>
      <c r="D3" s="9" t="s">
        <v>17</v>
      </c>
      <c r="E3" s="57"/>
    </row>
    <row r="4" spans="1:5" ht="20.65" customHeight="1">
      <c r="A4" s="12"/>
      <c r="B4" s="9" t="s">
        <v>27</v>
      </c>
      <c r="C4" s="18">
        <v>5</v>
      </c>
      <c r="D4" s="19">
        <f>C4/C9</f>
        <v>4.2372881355932202E-2</v>
      </c>
      <c r="E4" s="60"/>
    </row>
    <row r="5" spans="1:5" ht="20.65" customHeight="1">
      <c r="A5" s="12"/>
      <c r="B5" s="9" t="s">
        <v>37</v>
      </c>
      <c r="C5" s="18">
        <v>6</v>
      </c>
      <c r="D5" s="19">
        <f>C5/C9</f>
        <v>5.0847457627118647E-2</v>
      </c>
      <c r="E5" s="60"/>
    </row>
    <row r="6" spans="1:5" ht="20.65" customHeight="1">
      <c r="A6" s="12"/>
      <c r="B6" s="9" t="s">
        <v>47</v>
      </c>
      <c r="C6" s="18">
        <v>0</v>
      </c>
      <c r="D6" s="19">
        <f>C6/C9</f>
        <v>0</v>
      </c>
      <c r="E6" s="60"/>
    </row>
    <row r="7" spans="1:5" ht="20.65" customHeight="1">
      <c r="A7" s="12"/>
      <c r="B7" s="9" t="s">
        <v>52</v>
      </c>
      <c r="C7" s="18">
        <v>107</v>
      </c>
      <c r="D7" s="19">
        <f>C7/C9</f>
        <v>0.90677966101694918</v>
      </c>
      <c r="E7" s="60"/>
    </row>
    <row r="8" spans="1:5" ht="20.65" customHeight="1">
      <c r="A8" s="12"/>
      <c r="B8" s="9" t="s">
        <v>55</v>
      </c>
      <c r="C8" s="18">
        <v>0</v>
      </c>
      <c r="D8" s="19">
        <f>C8/C9</f>
        <v>0</v>
      </c>
      <c r="E8" s="60"/>
    </row>
    <row r="9" spans="1:5" ht="20.65" customHeight="1">
      <c r="A9" s="12"/>
      <c r="B9" s="9" t="s">
        <v>50</v>
      </c>
      <c r="C9" s="18">
        <f>SUM(C4:C8)</f>
        <v>118</v>
      </c>
      <c r="D9" s="19">
        <f>SUM(D4:D8)</f>
        <v>1</v>
      </c>
      <c r="E9" s="60"/>
    </row>
    <row r="10" spans="1:5" ht="20.65" customHeight="1">
      <c r="A10" s="49"/>
      <c r="B10" s="62"/>
      <c r="C10" s="63"/>
      <c r="D10" s="63"/>
      <c r="E10" s="61"/>
    </row>
    <row r="11" spans="1:5" ht="20.65" customHeight="1">
      <c r="A11" s="12"/>
      <c r="B11" s="9" t="s">
        <v>75</v>
      </c>
      <c r="C11" s="9" t="s">
        <v>16</v>
      </c>
      <c r="D11" s="9" t="s">
        <v>17</v>
      </c>
      <c r="E11" s="60"/>
    </row>
    <row r="12" spans="1:5" ht="20.65" customHeight="1">
      <c r="A12" s="12"/>
      <c r="B12" s="9" t="s">
        <v>81</v>
      </c>
      <c r="C12" s="18">
        <v>36</v>
      </c>
      <c r="D12" s="19">
        <f>C12/C15</f>
        <v>0.33027522935779818</v>
      </c>
      <c r="E12" s="60"/>
    </row>
    <row r="13" spans="1:5" ht="32.65" customHeight="1">
      <c r="A13" s="12"/>
      <c r="B13" s="9" t="s">
        <v>85</v>
      </c>
      <c r="C13" s="18">
        <v>45</v>
      </c>
      <c r="D13" s="19">
        <f>C13/C15</f>
        <v>0.41284403669724773</v>
      </c>
      <c r="E13" s="60"/>
    </row>
    <row r="14" spans="1:5" ht="20.65" customHeight="1">
      <c r="A14" s="12"/>
      <c r="B14" s="9" t="s">
        <v>90</v>
      </c>
      <c r="C14" s="18">
        <v>28</v>
      </c>
      <c r="D14" s="19">
        <f>C14/C15</f>
        <v>0.25688073394495414</v>
      </c>
      <c r="E14" s="60"/>
    </row>
    <row r="15" spans="1:5" ht="20.65" customHeight="1">
      <c r="A15" s="12"/>
      <c r="B15" s="9" t="s">
        <v>50</v>
      </c>
      <c r="C15" s="18">
        <f>SUM(C12:C14)</f>
        <v>109</v>
      </c>
      <c r="D15" s="19">
        <f>SUM(D12:D14)</f>
        <v>1</v>
      </c>
      <c r="E15" s="60"/>
    </row>
    <row r="16" spans="1:5" ht="20.65" customHeight="1">
      <c r="A16" s="49"/>
      <c r="B16" s="62"/>
      <c r="C16" s="63"/>
      <c r="D16" s="63"/>
      <c r="E16" s="61"/>
    </row>
    <row r="17" spans="1:5" ht="20.65" customHeight="1">
      <c r="A17" s="12"/>
      <c r="B17" s="9" t="s">
        <v>108</v>
      </c>
      <c r="C17" s="9" t="s">
        <v>16</v>
      </c>
      <c r="D17" s="9" t="s">
        <v>17</v>
      </c>
      <c r="E17" s="60"/>
    </row>
    <row r="18" spans="1:5" ht="20.65" customHeight="1">
      <c r="A18" s="12"/>
      <c r="B18" s="9" t="s">
        <v>111</v>
      </c>
      <c r="C18" s="18">
        <v>25</v>
      </c>
      <c r="D18" s="19">
        <f>C18/C22</f>
        <v>0.23809523809523808</v>
      </c>
      <c r="E18" s="60"/>
    </row>
    <row r="19" spans="1:5" ht="20.65" customHeight="1">
      <c r="A19" s="12"/>
      <c r="B19" s="9" t="s">
        <v>114</v>
      </c>
      <c r="C19" s="18">
        <v>38</v>
      </c>
      <c r="D19" s="19">
        <f>C19/C22</f>
        <v>0.3619047619047619</v>
      </c>
      <c r="E19" s="60"/>
    </row>
    <row r="20" spans="1:5" ht="20.65" customHeight="1">
      <c r="A20" s="12"/>
      <c r="B20" s="9" t="s">
        <v>120</v>
      </c>
      <c r="C20" s="18">
        <v>27</v>
      </c>
      <c r="D20" s="19">
        <f>C20/C22</f>
        <v>0.25714285714285712</v>
      </c>
      <c r="E20" s="60"/>
    </row>
    <row r="21" spans="1:5" ht="20.65" customHeight="1">
      <c r="A21" s="12"/>
      <c r="B21" s="9" t="s">
        <v>127</v>
      </c>
      <c r="C21" s="18">
        <v>15</v>
      </c>
      <c r="D21" s="19">
        <f>C21/C22</f>
        <v>0.14285714285714285</v>
      </c>
      <c r="E21" s="60"/>
    </row>
    <row r="22" spans="1:5" ht="20.65" customHeight="1">
      <c r="A22" s="12"/>
      <c r="B22" s="9" t="s">
        <v>50</v>
      </c>
      <c r="C22" s="18">
        <f>SUM(C18:C21)</f>
        <v>105</v>
      </c>
      <c r="D22" s="19">
        <f>SUM(D18:D21)</f>
        <v>1</v>
      </c>
      <c r="E22" s="60"/>
    </row>
    <row r="23" spans="1:5" ht="20.65" customHeight="1">
      <c r="A23" s="49"/>
      <c r="B23" s="62"/>
      <c r="C23" s="63"/>
      <c r="D23" s="63"/>
      <c r="E23" s="61"/>
    </row>
    <row r="24" spans="1:5" ht="20.65" customHeight="1">
      <c r="A24" s="12"/>
      <c r="B24" s="9" t="s">
        <v>137</v>
      </c>
      <c r="C24" s="9" t="s">
        <v>16</v>
      </c>
      <c r="D24" s="9" t="s">
        <v>17</v>
      </c>
      <c r="E24" s="60"/>
    </row>
    <row r="25" spans="1:5" ht="20.65" customHeight="1">
      <c r="A25" s="12"/>
      <c r="B25" s="9" t="s">
        <v>142</v>
      </c>
      <c r="C25" s="18">
        <v>56</v>
      </c>
      <c r="D25" s="19">
        <f>C25/C27</f>
        <v>0.56000000000000005</v>
      </c>
      <c r="E25" s="60"/>
    </row>
    <row r="26" spans="1:5" ht="20.65" customHeight="1">
      <c r="A26" s="12"/>
      <c r="B26" s="9" t="s">
        <v>148</v>
      </c>
      <c r="C26" s="18">
        <v>44</v>
      </c>
      <c r="D26" s="19">
        <f>C26/C27</f>
        <v>0.44</v>
      </c>
      <c r="E26" s="60"/>
    </row>
    <row r="27" spans="1:5" ht="20.65" customHeight="1">
      <c r="A27" s="12"/>
      <c r="B27" s="9" t="s">
        <v>50</v>
      </c>
      <c r="C27" s="18">
        <f>SUM(C25:C26)</f>
        <v>100</v>
      </c>
      <c r="D27" s="19">
        <f>SUM(D25:D26)</f>
        <v>1</v>
      </c>
      <c r="E27" s="60"/>
    </row>
    <row r="28" spans="1:5" ht="20.65" customHeight="1">
      <c r="A28" s="49"/>
      <c r="B28" s="62"/>
      <c r="C28" s="63"/>
      <c r="D28" s="63"/>
      <c r="E28" s="61"/>
    </row>
    <row r="29" spans="1:5" ht="20.65" customHeight="1">
      <c r="A29" s="12"/>
      <c r="B29" s="9" t="s">
        <v>158</v>
      </c>
      <c r="C29" s="9" t="s">
        <v>16</v>
      </c>
      <c r="D29" s="9" t="s">
        <v>17</v>
      </c>
      <c r="E29" s="60"/>
    </row>
    <row r="30" spans="1:5" ht="20.65" customHeight="1">
      <c r="A30" s="12"/>
      <c r="B30" s="9" t="s">
        <v>163</v>
      </c>
      <c r="C30" s="18">
        <v>21</v>
      </c>
      <c r="D30" s="19">
        <f>C30/C33</f>
        <v>0.23863636363636365</v>
      </c>
      <c r="E30" s="60"/>
    </row>
    <row r="31" spans="1:5" ht="20.65" customHeight="1">
      <c r="A31" s="12"/>
      <c r="B31" s="9" t="s">
        <v>169</v>
      </c>
      <c r="C31" s="18">
        <v>49</v>
      </c>
      <c r="D31" s="19">
        <f>C31/C33</f>
        <v>0.55681818181818177</v>
      </c>
      <c r="E31" s="60"/>
    </row>
    <row r="32" spans="1:5" ht="32.65" customHeight="1">
      <c r="A32" s="12"/>
      <c r="B32" s="9" t="s">
        <v>176</v>
      </c>
      <c r="C32" s="18">
        <v>18</v>
      </c>
      <c r="D32" s="19">
        <f>C32/C33</f>
        <v>0.20454545454545456</v>
      </c>
      <c r="E32" s="60"/>
    </row>
    <row r="33" spans="1:5" ht="20.65" customHeight="1">
      <c r="A33" s="12"/>
      <c r="B33" s="9" t="s">
        <v>50</v>
      </c>
      <c r="C33" s="18">
        <f>SUM(C30:C32)</f>
        <v>88</v>
      </c>
      <c r="D33" s="19">
        <f>SUM(D30:D32)</f>
        <v>1</v>
      </c>
      <c r="E33" s="60"/>
    </row>
    <row r="34" spans="1:5" ht="20.65" customHeight="1">
      <c r="A34" s="49"/>
      <c r="B34" s="62"/>
      <c r="C34" s="63"/>
      <c r="D34" s="63"/>
      <c r="E34" s="61"/>
    </row>
    <row r="35" spans="1:5" ht="20.65" customHeight="1">
      <c r="A35" s="12"/>
      <c r="B35" s="9" t="s">
        <v>185</v>
      </c>
      <c r="C35" s="9" t="s">
        <v>16</v>
      </c>
      <c r="D35" s="9" t="s">
        <v>17</v>
      </c>
      <c r="E35" s="60"/>
    </row>
    <row r="36" spans="1:5" ht="20.65" customHeight="1">
      <c r="A36" s="12"/>
      <c r="B36" s="9" t="s">
        <v>192</v>
      </c>
      <c r="C36" s="18">
        <v>18</v>
      </c>
      <c r="D36" s="19">
        <f>C36/C38</f>
        <v>0.23076923076923078</v>
      </c>
      <c r="E36" s="60"/>
    </row>
    <row r="37" spans="1:5" ht="20.65" customHeight="1">
      <c r="A37" s="12"/>
      <c r="B37" s="9" t="s">
        <v>199</v>
      </c>
      <c r="C37" s="18">
        <v>60</v>
      </c>
      <c r="D37" s="19">
        <f>C37/C38</f>
        <v>0.76923076923076927</v>
      </c>
      <c r="E37" s="60"/>
    </row>
    <row r="38" spans="1:5" ht="20.65" customHeight="1">
      <c r="A38" s="12"/>
      <c r="B38" s="9" t="s">
        <v>50</v>
      </c>
      <c r="C38" s="18">
        <f>SUM(C36:C37)</f>
        <v>78</v>
      </c>
      <c r="D38" s="19">
        <f>SUM(D36:D37)</f>
        <v>1</v>
      </c>
      <c r="E38" s="60"/>
    </row>
    <row r="39" spans="1:5" ht="20.65" customHeight="1">
      <c r="A39" s="49"/>
      <c r="B39" s="62"/>
      <c r="C39" s="63"/>
      <c r="D39" s="63"/>
      <c r="E39" s="61"/>
    </row>
    <row r="40" spans="1:5" ht="20.65" customHeight="1">
      <c r="A40" s="12"/>
      <c r="B40" s="9" t="s">
        <v>206</v>
      </c>
      <c r="C40" s="9" t="s">
        <v>16</v>
      </c>
      <c r="D40" s="9" t="s">
        <v>17</v>
      </c>
      <c r="E40" s="60"/>
    </row>
    <row r="41" spans="1:5" ht="32.65" customHeight="1">
      <c r="A41" s="12"/>
      <c r="B41" s="9" t="s">
        <v>213</v>
      </c>
      <c r="C41" s="18">
        <v>32</v>
      </c>
      <c r="D41" s="19">
        <f>C41/C44</f>
        <v>0.4</v>
      </c>
      <c r="E41" s="60"/>
    </row>
    <row r="42" spans="1:5" ht="20.65" customHeight="1">
      <c r="A42" s="12"/>
      <c r="B42" s="9" t="s">
        <v>220</v>
      </c>
      <c r="C42" s="18">
        <v>18</v>
      </c>
      <c r="D42" s="19">
        <f>C42/C44</f>
        <v>0.22500000000000001</v>
      </c>
      <c r="E42" s="60"/>
    </row>
    <row r="43" spans="1:5" ht="32.65" customHeight="1">
      <c r="A43" s="12"/>
      <c r="B43" s="9" t="s">
        <v>224</v>
      </c>
      <c r="C43" s="18">
        <v>30</v>
      </c>
      <c r="D43" s="19">
        <f>C43/C44</f>
        <v>0.375</v>
      </c>
      <c r="E43" s="60"/>
    </row>
    <row r="44" spans="1:5" ht="20.65" customHeight="1">
      <c r="A44" s="12"/>
      <c r="B44" s="9" t="s">
        <v>50</v>
      </c>
      <c r="C44" s="18">
        <f>SUM(C41:C43)</f>
        <v>80</v>
      </c>
      <c r="D44" s="19">
        <f>SUM(D41:D43)</f>
        <v>1</v>
      </c>
      <c r="E44" s="60"/>
    </row>
    <row r="45" spans="1:5" ht="20.65" customHeight="1">
      <c r="A45" s="49"/>
      <c r="B45" s="62"/>
      <c r="C45" s="63"/>
      <c r="D45" s="63"/>
      <c r="E45" s="61"/>
    </row>
    <row r="46" spans="1:5" ht="20.65" customHeight="1">
      <c r="A46" s="12"/>
      <c r="B46" s="9" t="s">
        <v>232</v>
      </c>
      <c r="C46" s="9" t="s">
        <v>16</v>
      </c>
      <c r="D46" s="9" t="s">
        <v>17</v>
      </c>
      <c r="E46" s="60"/>
    </row>
    <row r="47" spans="1:5" ht="20.65" customHeight="1">
      <c r="A47" s="12"/>
      <c r="B47" s="9" t="s">
        <v>237</v>
      </c>
      <c r="C47" s="18">
        <v>42</v>
      </c>
      <c r="D47" s="19">
        <f>C47/C49</f>
        <v>0.52500000000000002</v>
      </c>
      <c r="E47" s="60"/>
    </row>
    <row r="48" spans="1:5" ht="32.65" customHeight="1">
      <c r="A48" s="12"/>
      <c r="B48" s="9" t="s">
        <v>241</v>
      </c>
      <c r="C48" s="18">
        <v>38</v>
      </c>
      <c r="D48" s="19">
        <f>C48/C49</f>
        <v>0.47499999999999998</v>
      </c>
      <c r="E48" s="60"/>
    </row>
    <row r="49" spans="1:5" ht="20.65" customHeight="1">
      <c r="A49" s="12"/>
      <c r="B49" s="9" t="s">
        <v>50</v>
      </c>
      <c r="C49" s="18">
        <f>SUM(C47:C48)</f>
        <v>80</v>
      </c>
      <c r="D49" s="19">
        <f>SUM(D47:D48)</f>
        <v>1</v>
      </c>
      <c r="E49" s="60"/>
    </row>
    <row r="50" spans="1:5" ht="20.65" customHeight="1">
      <c r="A50" s="49"/>
      <c r="B50" s="62"/>
      <c r="C50" s="63"/>
      <c r="D50" s="63"/>
      <c r="E50" s="61"/>
    </row>
    <row r="51" spans="1:5" ht="32.65" customHeight="1">
      <c r="A51" s="12"/>
      <c r="B51" s="9" t="s">
        <v>250</v>
      </c>
      <c r="C51" s="9" t="s">
        <v>16</v>
      </c>
      <c r="D51" s="9" t="s">
        <v>17</v>
      </c>
      <c r="E51" s="60"/>
    </row>
    <row r="52" spans="1:5" ht="20.65" customHeight="1">
      <c r="A52" s="12"/>
      <c r="B52" s="9" t="s">
        <v>255</v>
      </c>
      <c r="C52" s="18">
        <v>47</v>
      </c>
      <c r="D52" s="19">
        <f>C52/C54</f>
        <v>0.60256410256410253</v>
      </c>
      <c r="E52" s="60"/>
    </row>
    <row r="53" spans="1:5" ht="20.65" customHeight="1">
      <c r="A53" s="12"/>
      <c r="B53" s="9" t="s">
        <v>259</v>
      </c>
      <c r="C53" s="18">
        <v>31</v>
      </c>
      <c r="D53" s="19">
        <f>C53/C54</f>
        <v>0.39743589743589741</v>
      </c>
      <c r="E53" s="60"/>
    </row>
    <row r="54" spans="1:5" ht="20.65" customHeight="1">
      <c r="A54" s="12"/>
      <c r="B54" s="9" t="s">
        <v>50</v>
      </c>
      <c r="C54" s="18">
        <f>SUM(C52:C53)</f>
        <v>78</v>
      </c>
      <c r="D54" s="19">
        <f>SUM(D52:D53)</f>
        <v>1</v>
      </c>
      <c r="E54" s="60"/>
    </row>
    <row r="55" spans="1:5" ht="20.65" customHeight="1">
      <c r="A55" s="49"/>
      <c r="B55" s="62"/>
      <c r="C55" s="63"/>
      <c r="D55" s="63"/>
      <c r="E55" s="61"/>
    </row>
    <row r="56" spans="1:5" ht="32.65" customHeight="1">
      <c r="A56" s="12"/>
      <c r="B56" s="9" t="s">
        <v>266</v>
      </c>
      <c r="C56" s="9" t="s">
        <v>16</v>
      </c>
      <c r="D56" s="9" t="s">
        <v>17</v>
      </c>
      <c r="E56" s="60"/>
    </row>
    <row r="57" spans="1:5" ht="20.65" customHeight="1">
      <c r="A57" s="12"/>
      <c r="B57" s="9" t="s">
        <v>270</v>
      </c>
      <c r="C57" s="18">
        <v>38</v>
      </c>
      <c r="D57" s="19">
        <f>C57/C60</f>
        <v>0.46913580246913578</v>
      </c>
      <c r="E57" s="60"/>
    </row>
    <row r="58" spans="1:5" ht="20.65" customHeight="1">
      <c r="A58" s="12"/>
      <c r="B58" s="9" t="s">
        <v>274</v>
      </c>
      <c r="C58" s="18">
        <v>28</v>
      </c>
      <c r="D58" s="19">
        <f>C58/C60</f>
        <v>0.34567901234567899</v>
      </c>
      <c r="E58" s="60"/>
    </row>
    <row r="59" spans="1:5" ht="20.65" customHeight="1">
      <c r="A59" s="12"/>
      <c r="B59" s="9" t="s">
        <v>278</v>
      </c>
      <c r="C59" s="18">
        <v>15</v>
      </c>
      <c r="D59" s="19">
        <f>C59/C60</f>
        <v>0.18518518518518517</v>
      </c>
      <c r="E59" s="60"/>
    </row>
    <row r="60" spans="1:5" ht="20.65" customHeight="1">
      <c r="A60" s="12"/>
      <c r="B60" s="9" t="s">
        <v>50</v>
      </c>
      <c r="C60" s="18">
        <f>SUM(C57:C59)</f>
        <v>81</v>
      </c>
      <c r="D60" s="19">
        <f>SUM(D57:D59)</f>
        <v>1</v>
      </c>
      <c r="E60" s="60"/>
    </row>
    <row r="61" spans="1:5" ht="20.65" customHeight="1">
      <c r="A61" s="49"/>
      <c r="B61" s="62"/>
      <c r="C61" s="63"/>
      <c r="D61" s="63"/>
      <c r="E61" s="61"/>
    </row>
    <row r="62" spans="1:5" ht="32.65" customHeight="1">
      <c r="A62" s="12"/>
      <c r="B62" s="9" t="s">
        <v>286</v>
      </c>
      <c r="C62" s="9" t="s">
        <v>16</v>
      </c>
      <c r="D62" s="9" t="s">
        <v>17</v>
      </c>
      <c r="E62" s="60"/>
    </row>
    <row r="63" spans="1:5" ht="20.65" customHeight="1">
      <c r="A63" s="12"/>
      <c r="B63" s="9" t="s">
        <v>291</v>
      </c>
      <c r="C63" s="18">
        <v>32</v>
      </c>
      <c r="D63" s="19">
        <f>C63/C65</f>
        <v>0.39506172839506171</v>
      </c>
      <c r="E63" s="60"/>
    </row>
    <row r="64" spans="1:5" ht="20.65" customHeight="1">
      <c r="A64" s="12"/>
      <c r="B64" s="9" t="s">
        <v>295</v>
      </c>
      <c r="C64" s="18">
        <v>49</v>
      </c>
      <c r="D64" s="19">
        <f>C64/C65</f>
        <v>0.60493827160493829</v>
      </c>
      <c r="E64" s="60"/>
    </row>
    <row r="65" spans="1:5" ht="20.65" customHeight="1">
      <c r="A65" s="12"/>
      <c r="B65" s="9" t="s">
        <v>50</v>
      </c>
      <c r="C65" s="18">
        <f>SUM(C63:C64)</f>
        <v>81</v>
      </c>
      <c r="D65" s="19">
        <f>SUM(D63:D64)</f>
        <v>1</v>
      </c>
      <c r="E65" s="60"/>
    </row>
    <row r="66" spans="1:5" ht="20.65" customHeight="1">
      <c r="A66" s="49"/>
      <c r="B66" s="62"/>
      <c r="C66" s="63"/>
      <c r="D66" s="63"/>
      <c r="E66" s="61"/>
    </row>
    <row r="67" spans="1:5" ht="20.65" customHeight="1">
      <c r="A67" s="12"/>
      <c r="B67" s="9" t="s">
        <v>301</v>
      </c>
      <c r="C67" s="9" t="s">
        <v>16</v>
      </c>
      <c r="D67" s="9" t="s">
        <v>17</v>
      </c>
      <c r="E67" s="60"/>
    </row>
    <row r="68" spans="1:5" ht="20.65" customHeight="1">
      <c r="A68" s="12"/>
      <c r="B68" s="9" t="s">
        <v>305</v>
      </c>
      <c r="C68" s="18">
        <v>20</v>
      </c>
      <c r="D68" s="19">
        <f>C68/C70</f>
        <v>0.21505376344086022</v>
      </c>
      <c r="E68" s="60"/>
    </row>
    <row r="69" spans="1:5" ht="20.65" customHeight="1">
      <c r="A69" s="12"/>
      <c r="B69" s="9" t="s">
        <v>309</v>
      </c>
      <c r="C69" s="18">
        <v>73</v>
      </c>
      <c r="D69" s="19">
        <f>C69/C70</f>
        <v>0.78494623655913975</v>
      </c>
      <c r="E69" s="60"/>
    </row>
    <row r="70" spans="1:5" ht="20.65" customHeight="1">
      <c r="A70" s="12"/>
      <c r="B70" s="9" t="s">
        <v>50</v>
      </c>
      <c r="C70" s="18">
        <f>SUM(C68:C69)</f>
        <v>93</v>
      </c>
      <c r="D70" s="19">
        <f>SUM(D68:D69)</f>
        <v>1</v>
      </c>
      <c r="E70" s="60"/>
    </row>
    <row r="71" spans="1:5" ht="20.65" customHeight="1">
      <c r="A71" s="49"/>
      <c r="B71" s="62"/>
      <c r="C71" s="63"/>
      <c r="D71" s="63"/>
      <c r="E71" s="61"/>
    </row>
    <row r="72" spans="1:5" ht="20.65" customHeight="1">
      <c r="A72" s="12"/>
      <c r="B72" s="9" t="s">
        <v>313</v>
      </c>
      <c r="C72" s="9" t="s">
        <v>16</v>
      </c>
      <c r="D72" s="9" t="s">
        <v>17</v>
      </c>
      <c r="E72" s="60"/>
    </row>
    <row r="73" spans="1:5" ht="20.65" customHeight="1">
      <c r="A73" s="12"/>
      <c r="B73" s="9" t="s">
        <v>317</v>
      </c>
      <c r="C73" s="18">
        <v>9</v>
      </c>
      <c r="D73" s="19">
        <f>C73/C76</f>
        <v>9.2783505154639179E-2</v>
      </c>
      <c r="E73" s="60"/>
    </row>
    <row r="74" spans="1:5" ht="20.65" customHeight="1">
      <c r="A74" s="12"/>
      <c r="B74" s="9" t="s">
        <v>321</v>
      </c>
      <c r="C74" s="18">
        <v>14</v>
      </c>
      <c r="D74" s="19">
        <f>C74/C76</f>
        <v>0.14432989690721648</v>
      </c>
      <c r="E74" s="60"/>
    </row>
    <row r="75" spans="1:5" ht="20.65" customHeight="1">
      <c r="A75" s="12"/>
      <c r="B75" s="9" t="s">
        <v>323</v>
      </c>
      <c r="C75" s="18">
        <v>74</v>
      </c>
      <c r="D75" s="19">
        <f>C75/C76</f>
        <v>0.76288659793814428</v>
      </c>
      <c r="E75" s="60"/>
    </row>
    <row r="76" spans="1:5" ht="20.65" customHeight="1">
      <c r="A76" s="12"/>
      <c r="B76" s="9" t="s">
        <v>50</v>
      </c>
      <c r="C76" s="18">
        <f>SUM(C73:C75)</f>
        <v>97</v>
      </c>
      <c r="D76" s="19">
        <f>SUM(D73:D75)</f>
        <v>1</v>
      </c>
      <c r="E76" s="60"/>
    </row>
    <row r="77" spans="1:5" ht="20.65" customHeight="1">
      <c r="A77" s="40"/>
      <c r="B77" s="66"/>
      <c r="C77" s="66"/>
      <c r="D77" s="66"/>
      <c r="E77" s="67"/>
    </row>
    <row r="78" spans="1:5" ht="20.65" customHeight="1">
      <c r="A78" s="12"/>
      <c r="B78" s="9" t="s">
        <v>327</v>
      </c>
      <c r="C78" s="9" t="s">
        <v>16</v>
      </c>
      <c r="D78" s="9" t="s">
        <v>17</v>
      </c>
      <c r="E78" s="60"/>
    </row>
    <row r="79" spans="1:5" ht="20.65" customHeight="1">
      <c r="A79" s="12"/>
      <c r="B79" s="9" t="s">
        <v>330</v>
      </c>
      <c r="C79" s="18">
        <v>31</v>
      </c>
      <c r="D79" s="19">
        <f>C79/C82</f>
        <v>0.32631578947368423</v>
      </c>
      <c r="E79" s="60"/>
    </row>
    <row r="80" spans="1:5" ht="20.65" customHeight="1">
      <c r="A80" s="12"/>
      <c r="B80" s="9" t="s">
        <v>332</v>
      </c>
      <c r="C80" s="18">
        <v>7</v>
      </c>
      <c r="D80" s="19">
        <f>C80/C82</f>
        <v>7.3684210526315783E-2</v>
      </c>
      <c r="E80" s="60"/>
    </row>
    <row r="81" spans="1:5" ht="20.65" customHeight="1">
      <c r="A81" s="12"/>
      <c r="B81" s="9" t="s">
        <v>333</v>
      </c>
      <c r="C81" s="18">
        <v>57</v>
      </c>
      <c r="D81" s="19">
        <f>C81/C82</f>
        <v>0.6</v>
      </c>
      <c r="E81" s="60"/>
    </row>
    <row r="82" spans="1:5" ht="20.65" customHeight="1">
      <c r="A82" s="12"/>
      <c r="B82" s="9" t="s">
        <v>50</v>
      </c>
      <c r="C82" s="18">
        <f>SUM(C79:C81)</f>
        <v>95</v>
      </c>
      <c r="D82" s="19">
        <f>SUM(D79:D81)</f>
        <v>1</v>
      </c>
      <c r="E82" s="60"/>
    </row>
    <row r="83" spans="1:5" ht="20.65" customHeight="1">
      <c r="A83" s="40"/>
      <c r="B83" s="66"/>
      <c r="C83" s="66"/>
      <c r="D83" s="66"/>
      <c r="E83" s="67"/>
    </row>
    <row r="84" spans="1:5" ht="32.65" customHeight="1">
      <c r="A84" s="12"/>
      <c r="B84" s="9" t="s">
        <v>338</v>
      </c>
      <c r="C84" s="9" t="s">
        <v>16</v>
      </c>
      <c r="D84" s="9" t="s">
        <v>17</v>
      </c>
      <c r="E84" s="60"/>
    </row>
    <row r="85" spans="1:5" ht="20.65" customHeight="1">
      <c r="A85" s="12"/>
      <c r="B85" s="9" t="s">
        <v>340</v>
      </c>
      <c r="C85" s="18">
        <v>10</v>
      </c>
      <c r="D85" s="19">
        <f>C85/C89</f>
        <v>0.10638297872340426</v>
      </c>
      <c r="E85" s="60"/>
    </row>
    <row r="86" spans="1:5" ht="20.65" customHeight="1">
      <c r="A86" s="12"/>
      <c r="B86" s="9" t="s">
        <v>342</v>
      </c>
      <c r="C86" s="18">
        <v>21</v>
      </c>
      <c r="D86" s="19">
        <f>C86/C89</f>
        <v>0.22340425531914893</v>
      </c>
      <c r="E86" s="60"/>
    </row>
    <row r="87" spans="1:5" ht="20.65" customHeight="1">
      <c r="A87" s="12"/>
      <c r="B87" s="9" t="s">
        <v>344</v>
      </c>
      <c r="C87" s="18">
        <v>11</v>
      </c>
      <c r="D87" s="19">
        <f>C87/C89</f>
        <v>0.11702127659574468</v>
      </c>
      <c r="E87" s="60"/>
    </row>
    <row r="88" spans="1:5" ht="20.65" customHeight="1">
      <c r="A88" s="12"/>
      <c r="B88" s="9" t="s">
        <v>346</v>
      </c>
      <c r="C88" s="18">
        <v>52</v>
      </c>
      <c r="D88" s="19">
        <f>C88/C89</f>
        <v>0.55319148936170215</v>
      </c>
      <c r="E88" s="60"/>
    </row>
    <row r="89" spans="1:5" ht="20.65" customHeight="1">
      <c r="A89" s="12"/>
      <c r="B89" s="9" t="s">
        <v>50</v>
      </c>
      <c r="C89" s="18">
        <f>SUM(C85:C88)</f>
        <v>94</v>
      </c>
      <c r="D89" s="19">
        <f>SUM(D85:D88)</f>
        <v>1</v>
      </c>
      <c r="E89" s="60"/>
    </row>
    <row r="90" spans="1:5" ht="20.65" customHeight="1">
      <c r="A90" s="40"/>
      <c r="B90" s="66"/>
      <c r="C90" s="66"/>
      <c r="D90" s="66"/>
      <c r="E90" s="67"/>
    </row>
    <row r="91" spans="1:5" ht="20.65" customHeight="1">
      <c r="A91" s="12"/>
      <c r="B91" s="9" t="s">
        <v>352</v>
      </c>
      <c r="C91" s="9" t="s">
        <v>16</v>
      </c>
      <c r="D91" s="9" t="s">
        <v>17</v>
      </c>
      <c r="E91" s="60"/>
    </row>
    <row r="92" spans="1:5" ht="20.65" customHeight="1">
      <c r="A92" s="12"/>
      <c r="B92" s="9" t="s">
        <v>353</v>
      </c>
      <c r="C92" s="18">
        <v>51</v>
      </c>
      <c r="D92" s="19">
        <f>C92/C94</f>
        <v>0.5368421052631579</v>
      </c>
      <c r="E92" s="60"/>
    </row>
    <row r="93" spans="1:5" ht="20.65" customHeight="1">
      <c r="A93" s="12"/>
      <c r="B93" s="9" t="s">
        <v>355</v>
      </c>
      <c r="C93" s="18">
        <v>44</v>
      </c>
      <c r="D93" s="19">
        <f>C93/C94</f>
        <v>0.4631578947368421</v>
      </c>
      <c r="E93" s="60"/>
    </row>
    <row r="94" spans="1:5" ht="20.65" customHeight="1">
      <c r="A94" s="12"/>
      <c r="B94" s="9" t="s">
        <v>50</v>
      </c>
      <c r="C94" s="18">
        <f>SUM(C92:C93)</f>
        <v>95</v>
      </c>
      <c r="D94" s="19">
        <f>SUM(D92:D93)</f>
        <v>1</v>
      </c>
      <c r="E94" s="60"/>
    </row>
    <row r="95" spans="1:5" ht="20.65" customHeight="1">
      <c r="A95" s="40"/>
      <c r="B95" s="66"/>
      <c r="C95" s="66"/>
      <c r="D95" s="66"/>
      <c r="E95" s="67"/>
    </row>
    <row r="96" spans="1:5" ht="20.65" customHeight="1">
      <c r="A96" s="12"/>
      <c r="B96" s="9" t="s">
        <v>361</v>
      </c>
      <c r="C96" s="9" t="s">
        <v>16</v>
      </c>
      <c r="D96" s="9" t="s">
        <v>17</v>
      </c>
      <c r="E96" s="60"/>
    </row>
    <row r="97" spans="1:5" ht="32.65" customHeight="1">
      <c r="A97" s="12"/>
      <c r="B97" s="9" t="s">
        <v>362</v>
      </c>
      <c r="C97" s="18">
        <v>58</v>
      </c>
      <c r="D97" s="19">
        <f>C97/C99</f>
        <v>0.76315789473684215</v>
      </c>
      <c r="E97" s="60"/>
    </row>
    <row r="98" spans="1:5" ht="20.65" customHeight="1">
      <c r="A98" s="12"/>
      <c r="B98" s="9" t="s">
        <v>364</v>
      </c>
      <c r="C98" s="18">
        <v>18</v>
      </c>
      <c r="D98" s="19">
        <f>C98/C99</f>
        <v>0.23684210526315788</v>
      </c>
      <c r="E98" s="60"/>
    </row>
    <row r="99" spans="1:5" ht="20.65" customHeight="1">
      <c r="A99" s="12"/>
      <c r="B99" s="9" t="s">
        <v>50</v>
      </c>
      <c r="C99" s="18">
        <f>SUM(C97:C98)</f>
        <v>76</v>
      </c>
      <c r="D99" s="19">
        <f>SUM(D97:D98)</f>
        <v>1</v>
      </c>
      <c r="E99" s="60"/>
    </row>
    <row r="100" spans="1:5" ht="20.45" customHeight="1">
      <c r="A100" s="49"/>
      <c r="B100" s="68"/>
      <c r="C100" s="69"/>
      <c r="D100" s="69"/>
      <c r="E100" s="61"/>
    </row>
    <row r="101" spans="1:5" ht="20.100000000000001" customHeight="1">
      <c r="A101" s="49"/>
      <c r="B101" s="70"/>
      <c r="C101" s="71"/>
      <c r="D101" s="71"/>
      <c r="E101" s="61"/>
    </row>
    <row r="102" spans="1:5" ht="20.100000000000001" customHeight="1">
      <c r="A102" s="49"/>
      <c r="B102" s="70"/>
      <c r="C102" s="71"/>
      <c r="D102" s="71"/>
      <c r="E102" s="61"/>
    </row>
    <row r="103" spans="1:5" ht="20.100000000000001" customHeight="1">
      <c r="A103" s="49"/>
      <c r="B103" s="70"/>
      <c r="C103" s="71"/>
      <c r="D103" s="71"/>
      <c r="E103" s="61"/>
    </row>
    <row r="104" spans="1:5" ht="20.100000000000001" customHeight="1">
      <c r="A104" s="49"/>
      <c r="B104" s="70"/>
      <c r="C104" s="71"/>
      <c r="D104" s="71"/>
      <c r="E104" s="61"/>
    </row>
    <row r="105" spans="1:5" ht="20.100000000000001" customHeight="1">
      <c r="A105" s="49"/>
      <c r="B105" s="70"/>
      <c r="C105" s="71"/>
      <c r="D105" s="71"/>
      <c r="E105" s="61"/>
    </row>
    <row r="106" spans="1:5" ht="20.100000000000001" customHeight="1">
      <c r="A106" s="49"/>
      <c r="B106" s="70"/>
      <c r="C106" s="71"/>
      <c r="D106" s="71"/>
      <c r="E106" s="61"/>
    </row>
    <row r="107" spans="1:5" ht="20.100000000000001" customHeight="1">
      <c r="A107" s="49"/>
      <c r="B107" s="70"/>
      <c r="C107" s="71"/>
      <c r="D107" s="71"/>
      <c r="E107" s="61"/>
    </row>
    <row r="108" spans="1:5" ht="20.100000000000001" customHeight="1">
      <c r="A108" s="49"/>
      <c r="B108" s="70"/>
      <c r="C108" s="71"/>
      <c r="D108" s="71"/>
      <c r="E108" s="61"/>
    </row>
  </sheetData>
  <mergeCells count="1">
    <mergeCell ref="A1:E1"/>
  </mergeCells>
  <pageMargins left="1" right="1" top="1" bottom="1" header="0.25" footer="0.25"/>
  <pageSetup orientation="portrait"/>
  <headerFooter>
    <oddFooter>&amp;C&amp;"Helvetica Neue,Regular"&amp;12&amp;K000000&amp;P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140"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76</v>
      </c>
      <c r="G3" s="9" t="s">
        <v>16</v>
      </c>
      <c r="H3" s="9" t="s">
        <v>17</v>
      </c>
      <c r="I3" s="56"/>
      <c r="J3" s="9" t="s">
        <v>549</v>
      </c>
      <c r="K3" s="9" t="s">
        <v>16</v>
      </c>
      <c r="L3" s="9" t="s">
        <v>17</v>
      </c>
      <c r="M3" s="57"/>
    </row>
    <row r="4" spans="1:13" ht="20.65" customHeight="1">
      <c r="A4" s="12"/>
      <c r="B4" s="9" t="s">
        <v>27</v>
      </c>
      <c r="C4" s="18">
        <v>1098</v>
      </c>
      <c r="D4" s="19">
        <f>C4/C9</f>
        <v>0.21686746987951808</v>
      </c>
      <c r="E4" s="59"/>
      <c r="F4" s="9" t="s">
        <v>82</v>
      </c>
      <c r="G4" s="43">
        <v>3898</v>
      </c>
      <c r="H4" s="19">
        <f>G4/G6</f>
        <v>0.78906882591093119</v>
      </c>
      <c r="I4" s="59"/>
      <c r="J4" s="9" t="s">
        <v>1102</v>
      </c>
      <c r="K4" s="43">
        <v>986</v>
      </c>
      <c r="L4" s="19">
        <f>K4/K7</f>
        <v>0.35880640465793306</v>
      </c>
      <c r="M4" s="60"/>
    </row>
    <row r="5" spans="1:13" ht="20.65" customHeight="1">
      <c r="A5" s="12"/>
      <c r="B5" s="9" t="s">
        <v>37</v>
      </c>
      <c r="C5" s="18">
        <v>788</v>
      </c>
      <c r="D5" s="19">
        <f>C5/C9</f>
        <v>0.15563894923958127</v>
      </c>
      <c r="E5" s="59"/>
      <c r="F5" s="9" t="s">
        <v>86</v>
      </c>
      <c r="G5" s="43">
        <v>1042</v>
      </c>
      <c r="H5" s="19">
        <f>G5/G6</f>
        <v>0.21093117408906883</v>
      </c>
      <c r="I5" s="59"/>
      <c r="J5" s="9" t="s">
        <v>1103</v>
      </c>
      <c r="K5" s="43">
        <v>353</v>
      </c>
      <c r="L5" s="19">
        <f>K5/K7</f>
        <v>0.12845705967976712</v>
      </c>
      <c r="M5" s="60"/>
    </row>
    <row r="6" spans="1:13" ht="20.65" customHeight="1">
      <c r="A6" s="12"/>
      <c r="B6" s="9" t="s">
        <v>47</v>
      </c>
      <c r="C6" s="18">
        <v>66</v>
      </c>
      <c r="D6" s="19">
        <f>C6/C9</f>
        <v>1.3035749555599448E-2</v>
      </c>
      <c r="E6" s="59"/>
      <c r="F6" s="9" t="s">
        <v>50</v>
      </c>
      <c r="G6" s="18">
        <f>SUM(G4:G5)</f>
        <v>4940</v>
      </c>
      <c r="H6" s="19">
        <f>SUM(H4:H5)</f>
        <v>1</v>
      </c>
      <c r="I6" s="59"/>
      <c r="J6" s="9" t="s">
        <v>1104</v>
      </c>
      <c r="K6" s="18">
        <v>1409</v>
      </c>
      <c r="L6" s="19">
        <f>K6/K7</f>
        <v>0.51273653566229982</v>
      </c>
      <c r="M6" s="60"/>
    </row>
    <row r="7" spans="1:13" ht="20.65" customHeight="1">
      <c r="A7" s="12"/>
      <c r="B7" s="9" t="s">
        <v>52</v>
      </c>
      <c r="C7" s="18">
        <v>3079</v>
      </c>
      <c r="D7" s="19">
        <f>C7/C9</f>
        <v>0.60813746790440448</v>
      </c>
      <c r="E7" s="60"/>
      <c r="F7" s="63"/>
      <c r="G7" s="63"/>
      <c r="H7" s="63"/>
      <c r="I7" s="64"/>
      <c r="J7" s="9" t="s">
        <v>50</v>
      </c>
      <c r="K7" s="18">
        <f>SUM(K4:K6)</f>
        <v>2748</v>
      </c>
      <c r="L7" s="19">
        <f>SUM(L4:L6)</f>
        <v>1</v>
      </c>
      <c r="M7" s="60"/>
    </row>
    <row r="8" spans="1:13" ht="20.65" customHeight="1">
      <c r="A8" s="12"/>
      <c r="B8" s="9" t="s">
        <v>55</v>
      </c>
      <c r="C8" s="18">
        <v>32</v>
      </c>
      <c r="D8" s="19">
        <f>C8/C9</f>
        <v>6.3203634208967019E-3</v>
      </c>
      <c r="E8" s="59"/>
      <c r="F8" s="9" t="s">
        <v>57</v>
      </c>
      <c r="G8" s="9" t="s">
        <v>16</v>
      </c>
      <c r="H8" s="9" t="s">
        <v>17</v>
      </c>
      <c r="I8" s="60"/>
      <c r="J8" s="63"/>
      <c r="K8" s="63"/>
      <c r="L8" s="63"/>
      <c r="M8" s="61"/>
    </row>
    <row r="9" spans="1:13" ht="32.65" customHeight="1">
      <c r="A9" s="12"/>
      <c r="B9" s="9" t="s">
        <v>50</v>
      </c>
      <c r="C9" s="18">
        <f>SUM(C4:C8)</f>
        <v>5063</v>
      </c>
      <c r="D9" s="19">
        <f>SUM(D4:D8)</f>
        <v>0.99999999999999989</v>
      </c>
      <c r="E9" s="59"/>
      <c r="F9" s="9" t="s">
        <v>62</v>
      </c>
      <c r="G9" s="18">
        <v>1050</v>
      </c>
      <c r="H9" s="19">
        <f>G9/G11</f>
        <v>0.44025157232704404</v>
      </c>
      <c r="I9" s="59"/>
      <c r="J9" s="9" t="s">
        <v>539</v>
      </c>
      <c r="K9" s="9" t="s">
        <v>16</v>
      </c>
      <c r="L9" s="9" t="s">
        <v>17</v>
      </c>
      <c r="M9" s="60"/>
    </row>
    <row r="10" spans="1:13" ht="20.65" customHeight="1">
      <c r="A10" s="49"/>
      <c r="B10" s="62"/>
      <c r="C10" s="63"/>
      <c r="D10" s="63"/>
      <c r="E10" s="64"/>
      <c r="F10" s="9" t="s">
        <v>69</v>
      </c>
      <c r="G10" s="18">
        <v>1335</v>
      </c>
      <c r="H10" s="19">
        <f>G10/G11</f>
        <v>0.55974842767295596</v>
      </c>
      <c r="I10" s="59"/>
      <c r="J10" s="9" t="s">
        <v>1105</v>
      </c>
      <c r="K10" s="18">
        <v>1264</v>
      </c>
      <c r="L10" s="19">
        <f>K10/K12</f>
        <v>0.56808988764044943</v>
      </c>
      <c r="M10" s="60"/>
    </row>
    <row r="11" spans="1:13" ht="20.65" customHeight="1">
      <c r="A11" s="12"/>
      <c r="B11" s="9" t="s">
        <v>75</v>
      </c>
      <c r="C11" s="9" t="s">
        <v>16</v>
      </c>
      <c r="D11" s="9" t="s">
        <v>17</v>
      </c>
      <c r="E11" s="59"/>
      <c r="F11" s="9" t="s">
        <v>50</v>
      </c>
      <c r="G11" s="18">
        <f>SUM(G9:G10)</f>
        <v>2385</v>
      </c>
      <c r="H11" s="19">
        <f>SUM(H9:H10)</f>
        <v>1</v>
      </c>
      <c r="I11" s="59"/>
      <c r="J11" s="9" t="s">
        <v>1106</v>
      </c>
      <c r="K11" s="18">
        <v>961</v>
      </c>
      <c r="L11" s="19">
        <f>K11/K12</f>
        <v>0.43191011235955057</v>
      </c>
      <c r="M11" s="60"/>
    </row>
    <row r="12" spans="1:13" ht="20.65" customHeight="1">
      <c r="A12" s="12"/>
      <c r="B12" s="9" t="s">
        <v>81</v>
      </c>
      <c r="C12" s="18">
        <v>1857</v>
      </c>
      <c r="D12" s="19">
        <f>C12/C15</f>
        <v>0.39704939063502243</v>
      </c>
      <c r="E12" s="60"/>
      <c r="F12" s="63"/>
      <c r="G12" s="63"/>
      <c r="H12" s="63"/>
      <c r="I12" s="64"/>
      <c r="J12" s="9" t="s">
        <v>50</v>
      </c>
      <c r="K12" s="18">
        <f>SUM(K10:K11)</f>
        <v>2225</v>
      </c>
      <c r="L12" s="19">
        <f>SUM(L10:L11)</f>
        <v>1</v>
      </c>
      <c r="M12" s="60"/>
    </row>
    <row r="13" spans="1:13" ht="32.65" customHeight="1">
      <c r="A13" s="12"/>
      <c r="B13" s="9" t="s">
        <v>85</v>
      </c>
      <c r="C13" s="18">
        <v>2136</v>
      </c>
      <c r="D13" s="19">
        <f>C13/C15</f>
        <v>0.45670301475304681</v>
      </c>
      <c r="E13" s="59"/>
      <c r="F13" s="9" t="s">
        <v>160</v>
      </c>
      <c r="G13" s="9" t="s">
        <v>16</v>
      </c>
      <c r="H13" s="9" t="s">
        <v>17</v>
      </c>
      <c r="I13" s="60"/>
      <c r="J13" s="63"/>
      <c r="K13" s="63"/>
      <c r="L13" s="63"/>
      <c r="M13" s="61"/>
    </row>
    <row r="14" spans="1:13" ht="32.65" customHeight="1">
      <c r="A14" s="12"/>
      <c r="B14" s="9" t="s">
        <v>90</v>
      </c>
      <c r="C14" s="18">
        <v>684</v>
      </c>
      <c r="D14" s="19">
        <f>C14/C15</f>
        <v>0.14624759461193074</v>
      </c>
      <c r="E14" s="59"/>
      <c r="F14" s="9" t="s">
        <v>165</v>
      </c>
      <c r="G14" s="18">
        <v>456</v>
      </c>
      <c r="H14" s="19">
        <f>G14/G16</f>
        <v>0.1692022263450835</v>
      </c>
      <c r="I14" s="59"/>
      <c r="J14" s="9" t="s">
        <v>542</v>
      </c>
      <c r="K14" s="9" t="s">
        <v>16</v>
      </c>
      <c r="L14" s="9" t="s">
        <v>17</v>
      </c>
      <c r="M14" s="60"/>
    </row>
    <row r="15" spans="1:13" ht="20.65" customHeight="1">
      <c r="A15" s="12"/>
      <c r="B15" s="9" t="s">
        <v>50</v>
      </c>
      <c r="C15" s="18">
        <f>SUM(C12:C14)</f>
        <v>4677</v>
      </c>
      <c r="D15" s="19">
        <f>SUM(D12:D14)</f>
        <v>0.99999999999999989</v>
      </c>
      <c r="E15" s="59"/>
      <c r="F15" s="9" t="s">
        <v>171</v>
      </c>
      <c r="G15" s="18">
        <v>2239</v>
      </c>
      <c r="H15" s="19">
        <f>G15/G16</f>
        <v>0.83079777365491647</v>
      </c>
      <c r="I15" s="59"/>
      <c r="J15" s="9" t="s">
        <v>1107</v>
      </c>
      <c r="K15" s="18">
        <v>773</v>
      </c>
      <c r="L15" s="19">
        <f>K15/K17</f>
        <v>0.15698619008935824</v>
      </c>
      <c r="M15" s="60"/>
    </row>
    <row r="16" spans="1:13" ht="20.65" customHeight="1">
      <c r="A16" s="49"/>
      <c r="B16" s="62"/>
      <c r="C16" s="63"/>
      <c r="D16" s="63"/>
      <c r="E16" s="64"/>
      <c r="F16" s="9" t="s">
        <v>50</v>
      </c>
      <c r="G16" s="18">
        <f>SUM(G14:G15)</f>
        <v>2695</v>
      </c>
      <c r="H16" s="19">
        <f>SUM(H14:H15)</f>
        <v>1</v>
      </c>
      <c r="I16" s="59"/>
      <c r="J16" s="9" t="s">
        <v>1108</v>
      </c>
      <c r="K16" s="18">
        <v>4151</v>
      </c>
      <c r="L16" s="19">
        <f>K16/K17</f>
        <v>0.84301380991064179</v>
      </c>
      <c r="M16" s="60"/>
    </row>
    <row r="17" spans="1:13" ht="20.65" customHeight="1">
      <c r="A17" s="12"/>
      <c r="B17" s="9" t="s">
        <v>108</v>
      </c>
      <c r="C17" s="9" t="s">
        <v>16</v>
      </c>
      <c r="D17" s="9" t="s">
        <v>17</v>
      </c>
      <c r="E17" s="60"/>
      <c r="F17" s="63"/>
      <c r="G17" s="63"/>
      <c r="H17" s="63"/>
      <c r="I17" s="64"/>
      <c r="J17" s="9" t="s">
        <v>50</v>
      </c>
      <c r="K17" s="18">
        <f>SUM(K15:K16)</f>
        <v>4924</v>
      </c>
      <c r="L17" s="19">
        <f>SUM(L15:L16)</f>
        <v>1</v>
      </c>
      <c r="M17" s="60"/>
    </row>
    <row r="18" spans="1:13" ht="20.65" customHeight="1">
      <c r="A18" s="12"/>
      <c r="B18" s="9" t="s">
        <v>111</v>
      </c>
      <c r="C18" s="18">
        <v>1023</v>
      </c>
      <c r="D18" s="19">
        <f>C18/C22</f>
        <v>0.22056921086675291</v>
      </c>
      <c r="E18" s="59"/>
      <c r="F18" s="9" t="s">
        <v>203</v>
      </c>
      <c r="G18" s="9" t="s">
        <v>16</v>
      </c>
      <c r="H18" s="9" t="s">
        <v>17</v>
      </c>
      <c r="I18" s="60"/>
      <c r="J18" s="63"/>
      <c r="K18" s="63"/>
      <c r="L18" s="63"/>
      <c r="M18" s="61"/>
    </row>
    <row r="19" spans="1:13" ht="32.65" customHeight="1">
      <c r="A19" s="12"/>
      <c r="B19" s="9" t="s">
        <v>114</v>
      </c>
      <c r="C19" s="18">
        <v>1278</v>
      </c>
      <c r="D19" s="19">
        <f>C19/C22</f>
        <v>0.27554980595084089</v>
      </c>
      <c r="E19" s="59"/>
      <c r="F19" s="9" t="s">
        <v>208</v>
      </c>
      <c r="G19" s="43">
        <v>534</v>
      </c>
      <c r="H19" s="19">
        <f>G19/G22</f>
        <v>0.51494696239151394</v>
      </c>
      <c r="I19" s="59"/>
      <c r="J19" s="9" t="s">
        <v>464</v>
      </c>
      <c r="K19" s="9" t="s">
        <v>16</v>
      </c>
      <c r="L19" s="9" t="s">
        <v>17</v>
      </c>
      <c r="M19" s="60"/>
    </row>
    <row r="20" spans="1:13" ht="20.65" customHeight="1">
      <c r="A20" s="12"/>
      <c r="B20" s="9" t="s">
        <v>120</v>
      </c>
      <c r="C20" s="18">
        <v>1236</v>
      </c>
      <c r="D20" s="19">
        <f>C20/C22</f>
        <v>0.26649417852522639</v>
      </c>
      <c r="E20" s="59"/>
      <c r="F20" s="9" t="s">
        <v>215</v>
      </c>
      <c r="G20" s="43">
        <v>238</v>
      </c>
      <c r="H20" s="19">
        <f>G20/G22</f>
        <v>0.22950819672131148</v>
      </c>
      <c r="I20" s="59"/>
      <c r="J20" s="52" t="s">
        <v>465</v>
      </c>
      <c r="K20" s="53">
        <v>2588</v>
      </c>
      <c r="L20" s="54">
        <f>K20/K22</f>
        <v>0.62002874940105412</v>
      </c>
      <c r="M20" s="60"/>
    </row>
    <row r="21" spans="1:13" ht="20.65" customHeight="1">
      <c r="A21" s="12"/>
      <c r="B21" s="9" t="s">
        <v>127</v>
      </c>
      <c r="C21" s="18">
        <v>1101</v>
      </c>
      <c r="D21" s="19">
        <f>C21/C22</f>
        <v>0.23738680465717982</v>
      </c>
      <c r="E21" s="59"/>
      <c r="F21" s="9" t="s">
        <v>221</v>
      </c>
      <c r="G21" s="43">
        <v>265</v>
      </c>
      <c r="H21" s="19">
        <f>G21/G22</f>
        <v>0.25554484088717455</v>
      </c>
      <c r="I21" s="59"/>
      <c r="J21" s="52" t="s">
        <v>466</v>
      </c>
      <c r="K21" s="53">
        <v>1586</v>
      </c>
      <c r="L21" s="54">
        <f>K21/K22</f>
        <v>0.37997125059894588</v>
      </c>
      <c r="M21" s="60"/>
    </row>
    <row r="22" spans="1:13" ht="20.65" customHeight="1">
      <c r="A22" s="12"/>
      <c r="B22" s="9" t="s">
        <v>50</v>
      </c>
      <c r="C22" s="18">
        <f>SUM(C18:C21)</f>
        <v>4638</v>
      </c>
      <c r="D22" s="19">
        <f>SUM(D18:D21)</f>
        <v>1</v>
      </c>
      <c r="E22" s="59"/>
      <c r="F22" s="9" t="s">
        <v>50</v>
      </c>
      <c r="G22" s="18">
        <f>SUM(G19:G21)</f>
        <v>1037</v>
      </c>
      <c r="H22" s="19">
        <f>SUM(H19:H21)</f>
        <v>1</v>
      </c>
      <c r="I22" s="59"/>
      <c r="J22" s="9" t="s">
        <v>50</v>
      </c>
      <c r="K22" s="18">
        <f>SUM(K20:K21)</f>
        <v>4174</v>
      </c>
      <c r="L22" s="19">
        <f>SUM(L20:L21)</f>
        <v>1</v>
      </c>
      <c r="M22" s="60"/>
    </row>
    <row r="23" spans="1:13" ht="20.65" customHeight="1">
      <c r="A23" s="49"/>
      <c r="B23" s="62"/>
      <c r="C23" s="63"/>
      <c r="D23" s="63"/>
      <c r="E23" s="61"/>
      <c r="F23" s="65"/>
      <c r="G23" s="65"/>
      <c r="H23" s="65"/>
      <c r="I23" s="61"/>
      <c r="J23" s="65"/>
      <c r="K23" s="65"/>
      <c r="L23" s="65"/>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2422</v>
      </c>
      <c r="D25" s="19">
        <f>C25/C27</f>
        <v>0.55410661175932285</v>
      </c>
      <c r="E25" s="60"/>
      <c r="F25" s="61"/>
      <c r="G25" s="61"/>
      <c r="H25" s="61"/>
      <c r="I25" s="61"/>
      <c r="J25" s="61"/>
      <c r="K25" s="61"/>
      <c r="L25" s="61"/>
      <c r="M25" s="61"/>
    </row>
    <row r="26" spans="1:13" ht="20.65" customHeight="1">
      <c r="A26" s="12"/>
      <c r="B26" s="9" t="s">
        <v>148</v>
      </c>
      <c r="C26" s="18">
        <v>1949</v>
      </c>
      <c r="D26" s="19">
        <f>C26/C27</f>
        <v>0.4458933882406772</v>
      </c>
      <c r="E26" s="60"/>
      <c r="F26" s="61"/>
      <c r="G26" s="61"/>
      <c r="H26" s="61"/>
      <c r="I26" s="61"/>
      <c r="J26" s="61"/>
      <c r="K26" s="61"/>
      <c r="L26" s="61"/>
      <c r="M26" s="61"/>
    </row>
    <row r="27" spans="1:13" ht="20.65" customHeight="1">
      <c r="A27" s="12"/>
      <c r="B27" s="9" t="s">
        <v>50</v>
      </c>
      <c r="C27" s="18">
        <f>SUM(C25:C26)</f>
        <v>4371</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1145</v>
      </c>
      <c r="D30" s="19">
        <f>C30/C33</f>
        <v>0.2842601787487587</v>
      </c>
      <c r="E30" s="60"/>
      <c r="F30" s="61"/>
      <c r="G30" s="61"/>
      <c r="H30" s="61"/>
      <c r="I30" s="61"/>
      <c r="J30" s="61"/>
      <c r="K30" s="61"/>
      <c r="L30" s="61"/>
      <c r="M30" s="61"/>
    </row>
    <row r="31" spans="1:13" ht="20.65" customHeight="1">
      <c r="A31" s="12"/>
      <c r="B31" s="9" t="s">
        <v>169</v>
      </c>
      <c r="C31" s="18">
        <v>1551</v>
      </c>
      <c r="D31" s="19">
        <f>C31/C33</f>
        <v>0.38505461767626614</v>
      </c>
      <c r="E31" s="60"/>
      <c r="F31" s="61"/>
      <c r="G31" s="61"/>
      <c r="H31" s="61"/>
      <c r="I31" s="61"/>
      <c r="J31" s="61"/>
      <c r="K31" s="61"/>
      <c r="L31" s="61"/>
      <c r="M31" s="61"/>
    </row>
    <row r="32" spans="1:13" ht="32.65" customHeight="1">
      <c r="A32" s="12"/>
      <c r="B32" s="9" t="s">
        <v>176</v>
      </c>
      <c r="C32" s="18">
        <v>1332</v>
      </c>
      <c r="D32" s="19">
        <f>C32/C33</f>
        <v>0.33068520357497516</v>
      </c>
      <c r="E32" s="60"/>
      <c r="F32" s="61"/>
      <c r="G32" s="61"/>
      <c r="H32" s="61"/>
      <c r="I32" s="61"/>
      <c r="J32" s="61"/>
      <c r="K32" s="61"/>
      <c r="L32" s="61"/>
      <c r="M32" s="61"/>
    </row>
    <row r="33" spans="1:13" ht="20.65" customHeight="1">
      <c r="A33" s="12"/>
      <c r="B33" s="9" t="s">
        <v>50</v>
      </c>
      <c r="C33" s="18">
        <f>SUM(C30:C32)</f>
        <v>4028</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1120</v>
      </c>
      <c r="D36" s="19">
        <f>C36/C38</f>
        <v>0.29834842834310071</v>
      </c>
      <c r="E36" s="60"/>
      <c r="F36" s="61"/>
      <c r="G36" s="61"/>
      <c r="H36" s="61"/>
      <c r="I36" s="61"/>
      <c r="J36" s="61"/>
      <c r="K36" s="61"/>
      <c r="L36" s="61"/>
      <c r="M36" s="61"/>
    </row>
    <row r="37" spans="1:13" ht="20.65" customHeight="1">
      <c r="A37" s="12"/>
      <c r="B37" s="9" t="s">
        <v>199</v>
      </c>
      <c r="C37" s="18">
        <v>2634</v>
      </c>
      <c r="D37" s="19">
        <f>C37/C38</f>
        <v>0.70165157165689929</v>
      </c>
      <c r="E37" s="60"/>
      <c r="F37" s="61"/>
      <c r="G37" s="61"/>
      <c r="H37" s="61"/>
      <c r="I37" s="61"/>
      <c r="J37" s="61"/>
      <c r="K37" s="61"/>
      <c r="L37" s="61"/>
      <c r="M37" s="61"/>
    </row>
    <row r="38" spans="1:13" ht="20.65" customHeight="1">
      <c r="A38" s="12"/>
      <c r="B38" s="9" t="s">
        <v>50</v>
      </c>
      <c r="C38" s="18">
        <f>SUM(C36:C37)</f>
        <v>3754</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1494</v>
      </c>
      <c r="D41" s="19">
        <f>C41/C44</f>
        <v>0.41673640167364018</v>
      </c>
      <c r="E41" s="60"/>
      <c r="F41" s="61"/>
      <c r="G41" s="61"/>
      <c r="H41" s="61"/>
      <c r="I41" s="61"/>
      <c r="J41" s="61"/>
      <c r="K41" s="61"/>
      <c r="L41" s="61"/>
      <c r="M41" s="61"/>
    </row>
    <row r="42" spans="1:13" ht="20.65" customHeight="1">
      <c r="A42" s="12"/>
      <c r="B42" s="9" t="s">
        <v>220</v>
      </c>
      <c r="C42" s="18">
        <v>891</v>
      </c>
      <c r="D42" s="19">
        <f>C42/C44</f>
        <v>0.24853556485355649</v>
      </c>
      <c r="E42" s="60"/>
      <c r="F42" s="61"/>
      <c r="G42" s="61"/>
      <c r="H42" s="61"/>
      <c r="I42" s="61"/>
      <c r="J42" s="61"/>
      <c r="K42" s="61"/>
      <c r="L42" s="61"/>
      <c r="M42" s="61"/>
    </row>
    <row r="43" spans="1:13" ht="32.65" customHeight="1">
      <c r="A43" s="12"/>
      <c r="B43" s="9" t="s">
        <v>224</v>
      </c>
      <c r="C43" s="18">
        <v>1200</v>
      </c>
      <c r="D43" s="19">
        <f>C43/C44</f>
        <v>0.33472803347280333</v>
      </c>
      <c r="E43" s="60"/>
      <c r="F43" s="61"/>
      <c r="G43" s="61"/>
      <c r="H43" s="61"/>
      <c r="I43" s="61"/>
      <c r="J43" s="61"/>
      <c r="K43" s="61"/>
      <c r="L43" s="61"/>
      <c r="M43" s="61"/>
    </row>
    <row r="44" spans="1:13" ht="20.65" customHeight="1">
      <c r="A44" s="12"/>
      <c r="B44" s="9" t="s">
        <v>50</v>
      </c>
      <c r="C44" s="18">
        <f>SUM(C41:C43)</f>
        <v>3585</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1813</v>
      </c>
      <c r="D47" s="19">
        <f>C47/C49</f>
        <v>0.49766675816634642</v>
      </c>
      <c r="E47" s="60"/>
      <c r="F47" s="61"/>
      <c r="G47" s="61"/>
      <c r="H47" s="61"/>
      <c r="I47" s="61"/>
      <c r="J47" s="61"/>
      <c r="K47" s="61"/>
      <c r="L47" s="61"/>
      <c r="M47" s="61"/>
    </row>
    <row r="48" spans="1:13" ht="32.65" customHeight="1">
      <c r="A48" s="12"/>
      <c r="B48" s="9" t="s">
        <v>241</v>
      </c>
      <c r="C48" s="18">
        <v>1830</v>
      </c>
      <c r="D48" s="19">
        <f>C48/C49</f>
        <v>0.50233324183365358</v>
      </c>
      <c r="E48" s="60"/>
      <c r="F48" s="61"/>
      <c r="G48" s="61"/>
      <c r="H48" s="61"/>
      <c r="I48" s="61"/>
      <c r="J48" s="61"/>
      <c r="K48" s="61"/>
      <c r="L48" s="61"/>
      <c r="M48" s="61"/>
    </row>
    <row r="49" spans="1:13" ht="20.65" customHeight="1">
      <c r="A49" s="12"/>
      <c r="B49" s="9" t="s">
        <v>50</v>
      </c>
      <c r="C49" s="18">
        <f>SUM(C47:C48)</f>
        <v>3643</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2217</v>
      </c>
      <c r="D52" s="19">
        <f>C52/C54</f>
        <v>0.63706896551724135</v>
      </c>
      <c r="E52" s="60"/>
      <c r="F52" s="61"/>
      <c r="G52" s="61"/>
      <c r="H52" s="61"/>
      <c r="I52" s="61"/>
      <c r="J52" s="61"/>
      <c r="K52" s="61"/>
      <c r="L52" s="61"/>
      <c r="M52" s="61"/>
    </row>
    <row r="53" spans="1:13" ht="20.65" customHeight="1">
      <c r="A53" s="12"/>
      <c r="B53" s="9" t="s">
        <v>259</v>
      </c>
      <c r="C53" s="18">
        <v>1263</v>
      </c>
      <c r="D53" s="19">
        <f>C53/C54</f>
        <v>0.3629310344827586</v>
      </c>
      <c r="E53" s="60"/>
      <c r="F53" s="61"/>
      <c r="G53" s="61"/>
      <c r="H53" s="61"/>
      <c r="I53" s="61"/>
      <c r="J53" s="61"/>
      <c r="K53" s="61"/>
      <c r="L53" s="61"/>
      <c r="M53" s="61"/>
    </row>
    <row r="54" spans="1:13" ht="20.65" customHeight="1">
      <c r="A54" s="12"/>
      <c r="B54" s="9" t="s">
        <v>50</v>
      </c>
      <c r="C54" s="18">
        <f>SUM(C52:C53)</f>
        <v>3480</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1238</v>
      </c>
      <c r="D57" s="19">
        <f>C57/C60</f>
        <v>0.34552051353614288</v>
      </c>
      <c r="E57" s="60"/>
      <c r="F57" s="61"/>
      <c r="G57" s="61"/>
      <c r="H57" s="61"/>
      <c r="I57" s="61"/>
      <c r="J57" s="61"/>
      <c r="K57" s="61"/>
      <c r="L57" s="61"/>
      <c r="M57" s="61"/>
    </row>
    <row r="58" spans="1:13" ht="20.65" customHeight="1">
      <c r="A58" s="12"/>
      <c r="B58" s="9" t="s">
        <v>274</v>
      </c>
      <c r="C58" s="18">
        <v>1664</v>
      </c>
      <c r="D58" s="19">
        <f>C58/C60</f>
        <v>0.464415294445995</v>
      </c>
      <c r="E58" s="60"/>
      <c r="F58" s="61"/>
      <c r="G58" s="61"/>
      <c r="H58" s="61"/>
      <c r="I58" s="61"/>
      <c r="J58" s="61"/>
      <c r="K58" s="61"/>
      <c r="L58" s="61"/>
      <c r="M58" s="61"/>
    </row>
    <row r="59" spans="1:13" ht="20.65" customHeight="1">
      <c r="A59" s="12"/>
      <c r="B59" s="9" t="s">
        <v>278</v>
      </c>
      <c r="C59" s="18">
        <v>681</v>
      </c>
      <c r="D59" s="19">
        <f>C59/C60</f>
        <v>0.19006419201786212</v>
      </c>
      <c r="E59" s="60"/>
      <c r="F59" s="61"/>
      <c r="G59" s="61"/>
      <c r="H59" s="61"/>
      <c r="I59" s="61"/>
      <c r="J59" s="61"/>
      <c r="K59" s="61"/>
      <c r="L59" s="61"/>
      <c r="M59" s="61"/>
    </row>
    <row r="60" spans="1:13" ht="20.65" customHeight="1">
      <c r="A60" s="12"/>
      <c r="B60" s="9" t="s">
        <v>50</v>
      </c>
      <c r="C60" s="18">
        <f>SUM(C57:C59)</f>
        <v>3583</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1456</v>
      </c>
      <c r="D63" s="19">
        <f>C63/C65</f>
        <v>0.41316685584562995</v>
      </c>
      <c r="E63" s="60"/>
      <c r="F63" s="61"/>
      <c r="G63" s="61"/>
      <c r="H63" s="61"/>
      <c r="I63" s="61"/>
      <c r="J63" s="61"/>
      <c r="K63" s="61"/>
      <c r="L63" s="61"/>
      <c r="M63" s="61"/>
    </row>
    <row r="64" spans="1:13" ht="20.65" customHeight="1">
      <c r="A64" s="12"/>
      <c r="B64" s="9" t="s">
        <v>295</v>
      </c>
      <c r="C64" s="18">
        <v>2068</v>
      </c>
      <c r="D64" s="19">
        <f>C64/C65</f>
        <v>0.58683314415437005</v>
      </c>
      <c r="E64" s="60"/>
      <c r="F64" s="61"/>
      <c r="G64" s="61"/>
      <c r="H64" s="61"/>
      <c r="I64" s="61"/>
      <c r="J64" s="61"/>
      <c r="K64" s="61"/>
      <c r="L64" s="61"/>
      <c r="M64" s="61"/>
    </row>
    <row r="65" spans="1:13" ht="20.65" customHeight="1">
      <c r="A65" s="12"/>
      <c r="B65" s="9" t="s">
        <v>50</v>
      </c>
      <c r="C65" s="18">
        <f>SUM(C63:C64)</f>
        <v>3524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1079</v>
      </c>
      <c r="D68" s="19">
        <f>C68/C70</f>
        <v>0.26208404177799366</v>
      </c>
      <c r="E68" s="60"/>
      <c r="F68" s="61"/>
      <c r="G68" s="61"/>
      <c r="H68" s="61"/>
      <c r="I68" s="61"/>
      <c r="J68" s="61"/>
      <c r="K68" s="61"/>
      <c r="L68" s="61"/>
      <c r="M68" s="61"/>
    </row>
    <row r="69" spans="1:13" ht="20.65" customHeight="1">
      <c r="A69" s="12"/>
      <c r="B69" s="9" t="s">
        <v>309</v>
      </c>
      <c r="C69" s="18">
        <v>3038</v>
      </c>
      <c r="D69" s="19">
        <f>C69/C70</f>
        <v>0.73791595822200629</v>
      </c>
      <c r="E69" s="60"/>
      <c r="F69" s="61"/>
      <c r="G69" s="61"/>
      <c r="H69" s="61"/>
      <c r="I69" s="61"/>
      <c r="J69" s="61"/>
      <c r="K69" s="61"/>
      <c r="L69" s="61"/>
      <c r="M69" s="61"/>
    </row>
    <row r="70" spans="1:13" ht="20.65" customHeight="1">
      <c r="A70" s="12"/>
      <c r="B70" s="9" t="s">
        <v>50</v>
      </c>
      <c r="C70" s="18">
        <f>SUM(C68:C69)</f>
        <v>4117</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889</v>
      </c>
      <c r="D73" s="19">
        <f>C73/C76</f>
        <v>0.22894669070306464</v>
      </c>
      <c r="E73" s="60"/>
      <c r="F73" s="61"/>
      <c r="G73" s="61"/>
      <c r="H73" s="61"/>
      <c r="I73" s="61"/>
      <c r="J73" s="61"/>
      <c r="K73" s="61"/>
      <c r="L73" s="61"/>
      <c r="M73" s="61"/>
    </row>
    <row r="74" spans="1:13" ht="20.65" customHeight="1">
      <c r="A74" s="12"/>
      <c r="B74" s="9" t="s">
        <v>321</v>
      </c>
      <c r="C74" s="18">
        <v>666</v>
      </c>
      <c r="D74" s="19">
        <f>C74/C76</f>
        <v>0.17151686840072108</v>
      </c>
      <c r="E74" s="60"/>
      <c r="F74" s="61"/>
      <c r="G74" s="61"/>
      <c r="H74" s="61"/>
      <c r="I74" s="61"/>
      <c r="J74" s="61"/>
      <c r="K74" s="61"/>
      <c r="L74" s="61"/>
      <c r="M74" s="61"/>
    </row>
    <row r="75" spans="1:13" ht="20.65" customHeight="1">
      <c r="A75" s="12"/>
      <c r="B75" s="9" t="s">
        <v>323</v>
      </c>
      <c r="C75" s="18">
        <v>2328</v>
      </c>
      <c r="D75" s="19">
        <f>C75/C76</f>
        <v>0.59953644089621427</v>
      </c>
      <c r="E75" s="60"/>
      <c r="F75" s="61"/>
      <c r="G75" s="61"/>
      <c r="H75" s="61"/>
      <c r="I75" s="61"/>
      <c r="J75" s="61"/>
      <c r="K75" s="61"/>
      <c r="L75" s="61"/>
      <c r="M75" s="61"/>
    </row>
    <row r="76" spans="1:13" ht="20.65" customHeight="1">
      <c r="A76" s="12"/>
      <c r="B76" s="9" t="s">
        <v>50</v>
      </c>
      <c r="C76" s="18">
        <f>SUM(C73:C75)</f>
        <v>3883</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1722</v>
      </c>
      <c r="D79" s="19">
        <f>C79/C82</f>
        <v>0.42123287671232879</v>
      </c>
      <c r="E79" s="60"/>
      <c r="F79" s="61"/>
      <c r="G79" s="61"/>
      <c r="H79" s="61"/>
      <c r="I79" s="61"/>
      <c r="J79" s="61"/>
      <c r="K79" s="61"/>
      <c r="L79" s="61"/>
      <c r="M79" s="61"/>
    </row>
    <row r="80" spans="1:13" ht="20.65" customHeight="1">
      <c r="A80" s="12"/>
      <c r="B80" s="9" t="s">
        <v>332</v>
      </c>
      <c r="C80" s="18">
        <v>380</v>
      </c>
      <c r="D80" s="19">
        <f>C80/C82</f>
        <v>9.2954990215264183E-2</v>
      </c>
      <c r="E80" s="60"/>
      <c r="F80" s="61"/>
      <c r="G80" s="61"/>
      <c r="H80" s="61"/>
      <c r="I80" s="61"/>
      <c r="J80" s="61"/>
      <c r="K80" s="61"/>
      <c r="L80" s="61"/>
      <c r="M80" s="61"/>
    </row>
    <row r="81" spans="1:13" ht="20.65" customHeight="1">
      <c r="A81" s="12"/>
      <c r="B81" s="9" t="s">
        <v>333</v>
      </c>
      <c r="C81" s="18">
        <v>1986</v>
      </c>
      <c r="D81" s="19">
        <f>C81/C82</f>
        <v>0.48581213307240706</v>
      </c>
      <c r="E81" s="60"/>
      <c r="F81" s="61"/>
      <c r="G81" s="61"/>
      <c r="H81" s="61"/>
      <c r="I81" s="61"/>
      <c r="J81" s="61"/>
      <c r="K81" s="61"/>
      <c r="L81" s="61"/>
      <c r="M81" s="61"/>
    </row>
    <row r="82" spans="1:13" ht="20.65" customHeight="1">
      <c r="A82" s="12"/>
      <c r="B82" s="9" t="s">
        <v>50</v>
      </c>
      <c r="C82" s="18">
        <f>SUM(C79:C81)</f>
        <v>4088</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499</v>
      </c>
      <c r="D85" s="19">
        <f>C85/C89</f>
        <v>0.12327075098814229</v>
      </c>
      <c r="E85" s="60"/>
      <c r="F85" s="61"/>
      <c r="G85" s="61"/>
      <c r="H85" s="61"/>
      <c r="I85" s="61"/>
      <c r="J85" s="61"/>
      <c r="K85" s="61"/>
      <c r="L85" s="61"/>
      <c r="M85" s="61"/>
    </row>
    <row r="86" spans="1:13" ht="20.65" customHeight="1">
      <c r="A86" s="12"/>
      <c r="B86" s="9" t="s">
        <v>342</v>
      </c>
      <c r="C86" s="18">
        <v>1160</v>
      </c>
      <c r="D86" s="19">
        <f>C86/C89</f>
        <v>0.2865612648221344</v>
      </c>
      <c r="E86" s="60"/>
      <c r="F86" s="61"/>
      <c r="G86" s="61"/>
      <c r="H86" s="61"/>
      <c r="I86" s="61"/>
      <c r="J86" s="61"/>
      <c r="K86" s="61"/>
      <c r="L86" s="61"/>
      <c r="M86" s="61"/>
    </row>
    <row r="87" spans="1:13" ht="20.65" customHeight="1">
      <c r="A87" s="12"/>
      <c r="B87" s="9" t="s">
        <v>344</v>
      </c>
      <c r="C87" s="18">
        <v>480</v>
      </c>
      <c r="D87" s="19">
        <f>C87/C89</f>
        <v>0.11857707509881422</v>
      </c>
      <c r="E87" s="60"/>
      <c r="F87" s="61"/>
      <c r="G87" s="61"/>
      <c r="H87" s="61"/>
      <c r="I87" s="61"/>
      <c r="J87" s="61"/>
      <c r="K87" s="61"/>
      <c r="L87" s="61"/>
      <c r="M87" s="61"/>
    </row>
    <row r="88" spans="1:13" ht="20.65" customHeight="1">
      <c r="A88" s="12"/>
      <c r="B88" s="9" t="s">
        <v>346</v>
      </c>
      <c r="C88" s="18">
        <v>1909</v>
      </c>
      <c r="D88" s="19">
        <f>C88/C89</f>
        <v>0.47159090909090912</v>
      </c>
      <c r="E88" s="60"/>
      <c r="F88" s="61"/>
      <c r="G88" s="61"/>
      <c r="H88" s="61"/>
      <c r="I88" s="61"/>
      <c r="J88" s="61"/>
      <c r="K88" s="61"/>
      <c r="L88" s="61"/>
      <c r="M88" s="61"/>
    </row>
    <row r="89" spans="1:13" ht="20.65" customHeight="1">
      <c r="A89" s="12"/>
      <c r="B89" s="9" t="s">
        <v>50</v>
      </c>
      <c r="C89" s="18">
        <f>SUM(C85:C88)</f>
        <v>4048</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1902</v>
      </c>
      <c r="D92" s="19">
        <f>C92/C94</f>
        <v>0.48200709579320833</v>
      </c>
      <c r="E92" s="60"/>
      <c r="F92" s="61"/>
      <c r="G92" s="61"/>
      <c r="H92" s="61"/>
      <c r="I92" s="61"/>
      <c r="J92" s="61"/>
      <c r="K92" s="61"/>
      <c r="L92" s="61"/>
      <c r="M92" s="61"/>
    </row>
    <row r="93" spans="1:13" ht="20.65" customHeight="1">
      <c r="A93" s="12"/>
      <c r="B93" s="9" t="s">
        <v>355</v>
      </c>
      <c r="C93" s="18">
        <v>2044</v>
      </c>
      <c r="D93" s="19">
        <f>C93/C94</f>
        <v>0.51799290420679167</v>
      </c>
      <c r="E93" s="60"/>
      <c r="F93" s="61"/>
      <c r="G93" s="61"/>
      <c r="H93" s="61"/>
      <c r="I93" s="61"/>
      <c r="J93" s="61"/>
      <c r="K93" s="61"/>
      <c r="L93" s="61"/>
      <c r="M93" s="61"/>
    </row>
    <row r="94" spans="1:13" ht="20.65" customHeight="1">
      <c r="A94" s="12"/>
      <c r="B94" s="9" t="s">
        <v>50</v>
      </c>
      <c r="C94" s="18">
        <f>SUM(C92:C93)</f>
        <v>3946</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2532</v>
      </c>
      <c r="D97" s="19">
        <f>C97/C99</f>
        <v>0.69142545057345717</v>
      </c>
      <c r="E97" s="60"/>
      <c r="F97" s="61"/>
      <c r="G97" s="61"/>
      <c r="H97" s="61"/>
      <c r="I97" s="61"/>
      <c r="J97" s="61"/>
      <c r="K97" s="61"/>
      <c r="L97" s="61"/>
      <c r="M97" s="61"/>
    </row>
    <row r="98" spans="1:13" ht="20.65" customHeight="1">
      <c r="A98" s="12"/>
      <c r="B98" s="9" t="s">
        <v>364</v>
      </c>
      <c r="C98" s="18">
        <v>1130</v>
      </c>
      <c r="D98" s="19">
        <f>C98/C99</f>
        <v>0.30857454942654289</v>
      </c>
      <c r="E98" s="60"/>
      <c r="F98" s="61"/>
      <c r="G98" s="61"/>
      <c r="H98" s="61"/>
      <c r="I98" s="61"/>
      <c r="J98" s="61"/>
      <c r="K98" s="61"/>
      <c r="L98" s="61"/>
      <c r="M98" s="61"/>
    </row>
    <row r="99" spans="1:13" ht="20.65" customHeight="1">
      <c r="A99" s="12"/>
      <c r="B99" s="9" t="s">
        <v>50</v>
      </c>
      <c r="C99" s="18">
        <f>SUM(C97:C98)</f>
        <v>3662</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6" customWidth="1"/>
  </cols>
  <sheetData>
    <row r="1" spans="1:13" ht="27.6" customHeight="1">
      <c r="A1" s="143" t="s">
        <v>5</v>
      </c>
      <c r="B1" s="143"/>
      <c r="C1" s="143"/>
      <c r="D1" s="143"/>
      <c r="E1" s="143"/>
      <c r="F1" s="143"/>
      <c r="G1" s="143"/>
      <c r="H1" s="143"/>
      <c r="I1" s="143"/>
      <c r="J1" s="143"/>
      <c r="K1" s="143"/>
      <c r="L1" s="143"/>
      <c r="M1" s="143"/>
    </row>
    <row r="2" spans="1:13" ht="20.45" customHeight="1">
      <c r="A2" s="6"/>
      <c r="B2" s="7"/>
      <c r="C2" s="7"/>
      <c r="D2" s="7"/>
      <c r="E2" s="6"/>
      <c r="F2" s="7"/>
      <c r="G2" s="7"/>
      <c r="H2" s="7"/>
      <c r="I2" s="6"/>
      <c r="J2" s="7"/>
      <c r="K2" s="7"/>
      <c r="L2" s="7"/>
      <c r="M2" s="6"/>
    </row>
    <row r="3" spans="1:13" ht="32.65" customHeight="1">
      <c r="A3" s="8"/>
      <c r="B3" s="9" t="s">
        <v>15</v>
      </c>
      <c r="C3" s="9" t="s">
        <v>16</v>
      </c>
      <c r="D3" s="9" t="s">
        <v>17</v>
      </c>
      <c r="E3" s="56"/>
      <c r="F3" s="9" t="s">
        <v>76</v>
      </c>
      <c r="G3" s="9" t="s">
        <v>16</v>
      </c>
      <c r="H3" s="9" t="s">
        <v>17</v>
      </c>
      <c r="I3" s="56"/>
      <c r="J3" s="9" t="s">
        <v>549</v>
      </c>
      <c r="K3" s="9" t="s">
        <v>16</v>
      </c>
      <c r="L3" s="9" t="s">
        <v>17</v>
      </c>
      <c r="M3" s="57"/>
    </row>
    <row r="4" spans="1:13" ht="20.65" customHeight="1">
      <c r="A4" s="12"/>
      <c r="B4" s="9" t="s">
        <v>27</v>
      </c>
      <c r="C4" s="18">
        <v>1677</v>
      </c>
      <c r="D4" s="19">
        <f>C4/C9</f>
        <v>0.16423464890804035</v>
      </c>
      <c r="E4" s="59"/>
      <c r="F4" s="9" t="s">
        <v>82</v>
      </c>
      <c r="G4" s="43">
        <v>575</v>
      </c>
      <c r="H4" s="19">
        <f>G4/G6</f>
        <v>0.81444759206798867</v>
      </c>
      <c r="I4" s="59"/>
      <c r="J4" s="9" t="s">
        <v>550</v>
      </c>
      <c r="K4" s="43">
        <v>1913</v>
      </c>
      <c r="L4" s="19">
        <f>K4/K6</f>
        <v>0.69970738844184344</v>
      </c>
      <c r="M4" s="60"/>
    </row>
    <row r="5" spans="1:13" ht="20.65" customHeight="1">
      <c r="A5" s="12"/>
      <c r="B5" s="9" t="s">
        <v>37</v>
      </c>
      <c r="C5" s="18">
        <v>2025</v>
      </c>
      <c r="D5" s="19">
        <f>C5/C9</f>
        <v>0.19831554206248164</v>
      </c>
      <c r="E5" s="59"/>
      <c r="F5" s="9" t="s">
        <v>86</v>
      </c>
      <c r="G5" s="18">
        <v>131</v>
      </c>
      <c r="H5" s="19">
        <f>G5/G6</f>
        <v>0.18555240793201133</v>
      </c>
      <c r="I5" s="59"/>
      <c r="J5" s="9" t="s">
        <v>551</v>
      </c>
      <c r="K5" s="18">
        <v>821</v>
      </c>
      <c r="L5" s="19">
        <f>K5/K6</f>
        <v>0.30029261155815656</v>
      </c>
      <c r="M5" s="60"/>
    </row>
    <row r="6" spans="1:13" ht="20.65" customHeight="1">
      <c r="A6" s="12"/>
      <c r="B6" s="9" t="s">
        <v>47</v>
      </c>
      <c r="C6" s="18">
        <v>201</v>
      </c>
      <c r="D6" s="19">
        <f>C6/C9</f>
        <v>1.9684653804720401E-2</v>
      </c>
      <c r="E6" s="59"/>
      <c r="F6" s="9" t="s">
        <v>50</v>
      </c>
      <c r="G6" s="18">
        <f>SUM(G4:G5)</f>
        <v>706</v>
      </c>
      <c r="H6" s="19">
        <f>SUM(H4:H5)</f>
        <v>1</v>
      </c>
      <c r="I6" s="59"/>
      <c r="J6" s="9" t="s">
        <v>50</v>
      </c>
      <c r="K6" s="18">
        <f>SUM(K4:K5)</f>
        <v>2734</v>
      </c>
      <c r="L6" s="19">
        <f>SUM(L4:L5)</f>
        <v>1</v>
      </c>
      <c r="M6" s="60"/>
    </row>
    <row r="7" spans="1:13" ht="20.65" customHeight="1">
      <c r="A7" s="12"/>
      <c r="B7" s="9" t="s">
        <v>52</v>
      </c>
      <c r="C7" s="18">
        <v>6267</v>
      </c>
      <c r="D7" s="19">
        <f>C7/C9</f>
        <v>0.6137498775829987</v>
      </c>
      <c r="E7" s="60"/>
      <c r="F7" s="63"/>
      <c r="G7" s="63"/>
      <c r="H7" s="63"/>
      <c r="I7" s="61"/>
      <c r="J7" s="63"/>
      <c r="K7" s="63"/>
      <c r="L7" s="63"/>
      <c r="M7" s="61"/>
    </row>
    <row r="8" spans="1:13" ht="20.65" customHeight="1">
      <c r="A8" s="12"/>
      <c r="B8" s="9" t="s">
        <v>55</v>
      </c>
      <c r="C8" s="18">
        <v>41</v>
      </c>
      <c r="D8" s="19">
        <f>C8/C9</f>
        <v>4.0152776417588876E-3</v>
      </c>
      <c r="E8" s="59"/>
      <c r="F8" s="9" t="s">
        <v>281</v>
      </c>
      <c r="G8" s="9" t="s">
        <v>16</v>
      </c>
      <c r="H8" s="9" t="s">
        <v>17</v>
      </c>
      <c r="I8" s="59"/>
      <c r="J8" s="9" t="s">
        <v>542</v>
      </c>
      <c r="K8" s="9" t="s">
        <v>16</v>
      </c>
      <c r="L8" s="9" t="s">
        <v>17</v>
      </c>
      <c r="M8" s="60"/>
    </row>
    <row r="9" spans="1:13" ht="20.65" customHeight="1">
      <c r="A9" s="12"/>
      <c r="B9" s="9" t="s">
        <v>50</v>
      </c>
      <c r="C9" s="18">
        <f>SUM(C4:C8)</f>
        <v>10211</v>
      </c>
      <c r="D9" s="19">
        <f>SUM(D4:D8)</f>
        <v>1</v>
      </c>
      <c r="E9" s="59"/>
      <c r="F9" s="9" t="s">
        <v>283</v>
      </c>
      <c r="G9" s="18">
        <v>252</v>
      </c>
      <c r="H9" s="19">
        <f>G9/G11</f>
        <v>0.85423728813559319</v>
      </c>
      <c r="I9" s="59"/>
      <c r="J9" s="9" t="s">
        <v>552</v>
      </c>
      <c r="K9" s="18">
        <v>2097</v>
      </c>
      <c r="L9" s="19">
        <f>K9/K15</f>
        <v>0.20926055283903802</v>
      </c>
      <c r="M9" s="60"/>
    </row>
    <row r="10" spans="1:13" ht="20.65" customHeight="1">
      <c r="A10" s="49"/>
      <c r="B10" s="62"/>
      <c r="C10" s="63"/>
      <c r="D10" s="63"/>
      <c r="E10" s="64"/>
      <c r="F10" s="9" t="s">
        <v>288</v>
      </c>
      <c r="G10" s="18">
        <v>43</v>
      </c>
      <c r="H10" s="19">
        <f>G10/G11</f>
        <v>0.14576271186440679</v>
      </c>
      <c r="I10" s="59"/>
      <c r="J10" s="9" t="s">
        <v>553</v>
      </c>
      <c r="K10" s="18">
        <v>1981</v>
      </c>
      <c r="L10" s="19">
        <f>K10/K15</f>
        <v>0.1976848617902405</v>
      </c>
      <c r="M10" s="60"/>
    </row>
    <row r="11" spans="1:13" ht="20.65" customHeight="1">
      <c r="A11" s="12"/>
      <c r="B11" s="9" t="s">
        <v>75</v>
      </c>
      <c r="C11" s="9" t="s">
        <v>16</v>
      </c>
      <c r="D11" s="9" t="s">
        <v>17</v>
      </c>
      <c r="E11" s="59"/>
      <c r="F11" s="9" t="s">
        <v>50</v>
      </c>
      <c r="G11" s="18">
        <f>SUM(G9:G10)</f>
        <v>295</v>
      </c>
      <c r="H11" s="19">
        <f>SUM(H9:H10)</f>
        <v>1</v>
      </c>
      <c r="I11" s="59"/>
      <c r="J11" s="9" t="s">
        <v>554</v>
      </c>
      <c r="K11" s="18">
        <v>3418</v>
      </c>
      <c r="L11" s="19">
        <f>K11/K15</f>
        <v>0.34108372417922361</v>
      </c>
      <c r="M11" s="60"/>
    </row>
    <row r="12" spans="1:13" ht="20.65" customHeight="1">
      <c r="A12" s="12"/>
      <c r="B12" s="9" t="s">
        <v>81</v>
      </c>
      <c r="C12" s="18">
        <v>4840</v>
      </c>
      <c r="D12" s="19">
        <f>C12/C15</f>
        <v>0.50379931300093683</v>
      </c>
      <c r="E12" s="60"/>
      <c r="F12" s="65"/>
      <c r="G12" s="65"/>
      <c r="H12" s="65"/>
      <c r="I12" s="64"/>
      <c r="J12" s="9" t="s">
        <v>555</v>
      </c>
      <c r="K12" s="18">
        <v>1391</v>
      </c>
      <c r="L12" s="19">
        <f>K12/K15</f>
        <v>0.13880850214549445</v>
      </c>
      <c r="M12" s="60"/>
    </row>
    <row r="13" spans="1:13" ht="32.65" customHeight="1">
      <c r="A13" s="12"/>
      <c r="B13" s="9" t="s">
        <v>85</v>
      </c>
      <c r="C13" s="18">
        <v>3619</v>
      </c>
      <c r="D13" s="19">
        <f>C13/C15</f>
        <v>0.3767044863120641</v>
      </c>
      <c r="E13" s="60"/>
      <c r="F13" s="61"/>
      <c r="G13" s="61"/>
      <c r="H13" s="61"/>
      <c r="I13" s="64"/>
      <c r="J13" s="9" t="s">
        <v>556</v>
      </c>
      <c r="K13" s="18">
        <v>648</v>
      </c>
      <c r="L13" s="19">
        <f>K13/K15</f>
        <v>6.4664205169144798E-2</v>
      </c>
      <c r="M13" s="60"/>
    </row>
    <row r="14" spans="1:13" ht="20.65" customHeight="1">
      <c r="A14" s="12"/>
      <c r="B14" s="9" t="s">
        <v>90</v>
      </c>
      <c r="C14" s="18">
        <v>1148</v>
      </c>
      <c r="D14" s="19">
        <f>C14/C15</f>
        <v>0.11949620068699907</v>
      </c>
      <c r="E14" s="60"/>
      <c r="F14" s="61"/>
      <c r="G14" s="61"/>
      <c r="H14" s="61"/>
      <c r="I14" s="64"/>
      <c r="J14" s="9" t="s">
        <v>557</v>
      </c>
      <c r="K14" s="18">
        <v>486</v>
      </c>
      <c r="L14" s="19">
        <f>K14/K15</f>
        <v>4.8498153876858595E-2</v>
      </c>
      <c r="M14" s="60"/>
    </row>
    <row r="15" spans="1:13" ht="20.65" customHeight="1">
      <c r="A15" s="12"/>
      <c r="B15" s="9" t="s">
        <v>50</v>
      </c>
      <c r="C15" s="18">
        <f>SUM(C12:C14)</f>
        <v>9607</v>
      </c>
      <c r="D15" s="19">
        <f>SUM(D12:D14)</f>
        <v>1</v>
      </c>
      <c r="E15" s="60"/>
      <c r="F15" s="61"/>
      <c r="G15" s="61"/>
      <c r="H15" s="61"/>
      <c r="I15" s="64"/>
      <c r="J15" s="9" t="s">
        <v>50</v>
      </c>
      <c r="K15" s="18">
        <f>SUM(K9:K14)</f>
        <v>10021</v>
      </c>
      <c r="L15" s="19">
        <f>SUM(L9:L14)</f>
        <v>1</v>
      </c>
      <c r="M15" s="60"/>
    </row>
    <row r="16" spans="1:13" ht="20.65" customHeight="1">
      <c r="A16" s="49"/>
      <c r="B16" s="62"/>
      <c r="C16" s="63"/>
      <c r="D16" s="63"/>
      <c r="E16" s="61"/>
      <c r="F16" s="61"/>
      <c r="G16" s="61"/>
      <c r="H16" s="61"/>
      <c r="I16" s="61"/>
      <c r="J16" s="63"/>
      <c r="K16" s="63"/>
      <c r="L16" s="63"/>
      <c r="M16" s="61"/>
    </row>
    <row r="17" spans="1:13" ht="20.65" customHeight="1">
      <c r="A17" s="12"/>
      <c r="B17" s="9" t="s">
        <v>108</v>
      </c>
      <c r="C17" s="9" t="s">
        <v>16</v>
      </c>
      <c r="D17" s="9" t="s">
        <v>17</v>
      </c>
      <c r="E17" s="60"/>
      <c r="F17" s="61"/>
      <c r="G17" s="61"/>
      <c r="H17" s="61"/>
      <c r="I17" s="64"/>
      <c r="J17" s="9" t="s">
        <v>558</v>
      </c>
      <c r="K17" s="9" t="s">
        <v>16</v>
      </c>
      <c r="L17" s="9" t="s">
        <v>17</v>
      </c>
      <c r="M17" s="60"/>
    </row>
    <row r="18" spans="1:13" ht="20.65" customHeight="1">
      <c r="A18" s="12"/>
      <c r="B18" s="9" t="s">
        <v>111</v>
      </c>
      <c r="C18" s="18">
        <v>1908</v>
      </c>
      <c r="D18" s="19">
        <f>C18/C22</f>
        <v>0.19951897939976995</v>
      </c>
      <c r="E18" s="60"/>
      <c r="F18" s="61"/>
      <c r="G18" s="61"/>
      <c r="H18" s="61"/>
      <c r="I18" s="64"/>
      <c r="J18" s="9" t="s">
        <v>559</v>
      </c>
      <c r="K18" s="43">
        <v>1618</v>
      </c>
      <c r="L18" s="19">
        <f>K18/K20</f>
        <v>0.64130003963535476</v>
      </c>
      <c r="M18" s="60"/>
    </row>
    <row r="19" spans="1:13" ht="32.65" customHeight="1">
      <c r="A19" s="12"/>
      <c r="B19" s="9" t="s">
        <v>114</v>
      </c>
      <c r="C19" s="18">
        <v>3154</v>
      </c>
      <c r="D19" s="19">
        <f>C19/C22</f>
        <v>0.32981282024469311</v>
      </c>
      <c r="E19" s="60"/>
      <c r="F19" s="61"/>
      <c r="G19" s="61"/>
      <c r="H19" s="61"/>
      <c r="I19" s="64"/>
      <c r="J19" s="9" t="s">
        <v>560</v>
      </c>
      <c r="K19" s="18">
        <v>905</v>
      </c>
      <c r="L19" s="19">
        <f>K19/K20</f>
        <v>0.35869996036464524</v>
      </c>
      <c r="M19" s="60"/>
    </row>
    <row r="20" spans="1:13" ht="20.65" customHeight="1">
      <c r="A20" s="12"/>
      <c r="B20" s="9" t="s">
        <v>120</v>
      </c>
      <c r="C20" s="18">
        <v>2403</v>
      </c>
      <c r="D20" s="19">
        <f>C20/C22</f>
        <v>0.25128097877235178</v>
      </c>
      <c r="E20" s="60"/>
      <c r="F20" s="61"/>
      <c r="G20" s="61"/>
      <c r="H20" s="61"/>
      <c r="I20" s="64"/>
      <c r="J20" s="9" t="s">
        <v>50</v>
      </c>
      <c r="K20" s="18">
        <f>SUM(K18:K19)</f>
        <v>2523</v>
      </c>
      <c r="L20" s="19">
        <f>SUM(L18:L19)</f>
        <v>1</v>
      </c>
      <c r="M20" s="60"/>
    </row>
    <row r="21" spans="1:13" ht="20.65" customHeight="1">
      <c r="A21" s="12"/>
      <c r="B21" s="9" t="s">
        <v>127</v>
      </c>
      <c r="C21" s="18">
        <v>2098</v>
      </c>
      <c r="D21" s="19">
        <f>C21/C22</f>
        <v>0.21938722158318519</v>
      </c>
      <c r="E21" s="60"/>
      <c r="F21" s="61"/>
      <c r="G21" s="61"/>
      <c r="H21" s="61"/>
      <c r="I21" s="61"/>
      <c r="J21" s="65"/>
      <c r="K21" s="65"/>
      <c r="L21" s="65"/>
      <c r="M21" s="61"/>
    </row>
    <row r="22" spans="1:13" ht="20.65" customHeight="1">
      <c r="A22" s="12"/>
      <c r="B22" s="9" t="s">
        <v>50</v>
      </c>
      <c r="C22" s="18">
        <f>SUM(C18:C21)</f>
        <v>9563</v>
      </c>
      <c r="D22" s="19">
        <f>SUM(D18:D21)</f>
        <v>1</v>
      </c>
      <c r="E22" s="60"/>
      <c r="F22" s="61"/>
      <c r="G22" s="61"/>
      <c r="H22" s="61"/>
      <c r="I22" s="61"/>
      <c r="J22" s="61"/>
      <c r="K22" s="61"/>
      <c r="L22" s="61"/>
      <c r="M22" s="61"/>
    </row>
    <row r="23" spans="1:13" ht="20.65" customHeight="1">
      <c r="A23" s="49"/>
      <c r="B23" s="62"/>
      <c r="C23" s="63"/>
      <c r="D23" s="63"/>
      <c r="E23" s="61"/>
      <c r="F23" s="61"/>
      <c r="G23" s="61"/>
      <c r="H23" s="61"/>
      <c r="I23" s="61"/>
      <c r="J23" s="61"/>
      <c r="K23" s="61"/>
      <c r="L23" s="61"/>
      <c r="M23" s="61"/>
    </row>
    <row r="24" spans="1:13" ht="20.65" customHeight="1">
      <c r="A24" s="12"/>
      <c r="B24" s="9" t="s">
        <v>137</v>
      </c>
      <c r="C24" s="9" t="s">
        <v>16</v>
      </c>
      <c r="D24" s="9" t="s">
        <v>17</v>
      </c>
      <c r="E24" s="60"/>
      <c r="F24" s="61"/>
      <c r="G24" s="61"/>
      <c r="H24" s="61"/>
      <c r="I24" s="61"/>
      <c r="J24" s="61"/>
      <c r="K24" s="61"/>
      <c r="L24" s="61"/>
      <c r="M24" s="61"/>
    </row>
    <row r="25" spans="1:13" ht="20.65" customHeight="1">
      <c r="A25" s="12"/>
      <c r="B25" s="9" t="s">
        <v>142</v>
      </c>
      <c r="C25" s="18">
        <v>5049</v>
      </c>
      <c r="D25" s="19">
        <f>C25/C27</f>
        <v>0.57361963190184051</v>
      </c>
      <c r="E25" s="60"/>
      <c r="F25" s="61"/>
      <c r="G25" s="61"/>
      <c r="H25" s="61"/>
      <c r="I25" s="61"/>
      <c r="J25" s="61"/>
      <c r="K25" s="61"/>
      <c r="L25" s="61"/>
      <c r="M25" s="61"/>
    </row>
    <row r="26" spans="1:13" ht="20.65" customHeight="1">
      <c r="A26" s="12"/>
      <c r="B26" s="9" t="s">
        <v>148</v>
      </c>
      <c r="C26" s="18">
        <v>3753</v>
      </c>
      <c r="D26" s="19">
        <f>C26/C27</f>
        <v>0.42638036809815949</v>
      </c>
      <c r="E26" s="60"/>
      <c r="F26" s="61"/>
      <c r="G26" s="61"/>
      <c r="H26" s="61"/>
      <c r="I26" s="61"/>
      <c r="J26" s="61"/>
      <c r="K26" s="61"/>
      <c r="L26" s="61"/>
      <c r="M26" s="61"/>
    </row>
    <row r="27" spans="1:13" ht="20.65" customHeight="1">
      <c r="A27" s="12"/>
      <c r="B27" s="9" t="s">
        <v>50</v>
      </c>
      <c r="C27" s="18">
        <f>SUM(C25:C26)</f>
        <v>8802</v>
      </c>
      <c r="D27" s="19">
        <f>SUM(D25:D26)</f>
        <v>1</v>
      </c>
      <c r="E27" s="60"/>
      <c r="F27" s="61"/>
      <c r="G27" s="61"/>
      <c r="H27" s="61"/>
      <c r="I27" s="61"/>
      <c r="J27" s="61"/>
      <c r="K27" s="61"/>
      <c r="L27" s="61"/>
      <c r="M27" s="61"/>
    </row>
    <row r="28" spans="1:13" ht="20.65" customHeight="1">
      <c r="A28" s="49"/>
      <c r="B28" s="62"/>
      <c r="C28" s="63"/>
      <c r="D28" s="63"/>
      <c r="E28" s="61"/>
      <c r="F28" s="61"/>
      <c r="G28" s="61"/>
      <c r="H28" s="61"/>
      <c r="I28" s="61"/>
      <c r="J28" s="61"/>
      <c r="K28" s="61"/>
      <c r="L28" s="61"/>
      <c r="M28" s="61"/>
    </row>
    <row r="29" spans="1:13" ht="20.65" customHeight="1">
      <c r="A29" s="12"/>
      <c r="B29" s="9" t="s">
        <v>158</v>
      </c>
      <c r="C29" s="9" t="s">
        <v>16</v>
      </c>
      <c r="D29" s="9" t="s">
        <v>17</v>
      </c>
      <c r="E29" s="60"/>
      <c r="F29" s="61"/>
      <c r="G29" s="61"/>
      <c r="H29" s="61"/>
      <c r="I29" s="61"/>
      <c r="J29" s="61"/>
      <c r="K29" s="61"/>
      <c r="L29" s="61"/>
      <c r="M29" s="61"/>
    </row>
    <row r="30" spans="1:13" ht="20.65" customHeight="1">
      <c r="A30" s="12"/>
      <c r="B30" s="9" t="s">
        <v>163</v>
      </c>
      <c r="C30" s="18">
        <v>2101</v>
      </c>
      <c r="D30" s="19">
        <f>C30/C33</f>
        <v>0.26219892674404094</v>
      </c>
      <c r="E30" s="60"/>
      <c r="F30" s="61"/>
      <c r="G30" s="61"/>
      <c r="H30" s="61"/>
      <c r="I30" s="61"/>
      <c r="J30" s="61"/>
      <c r="K30" s="61"/>
      <c r="L30" s="61"/>
      <c r="M30" s="61"/>
    </row>
    <row r="31" spans="1:13" ht="20.65" customHeight="1">
      <c r="A31" s="12"/>
      <c r="B31" s="9" t="s">
        <v>169</v>
      </c>
      <c r="C31" s="18">
        <v>3398</v>
      </c>
      <c r="D31" s="19">
        <f>C31/C33</f>
        <v>0.42406090103581678</v>
      </c>
      <c r="E31" s="60"/>
      <c r="F31" s="61"/>
      <c r="G31" s="61"/>
      <c r="H31" s="61"/>
      <c r="I31" s="61"/>
      <c r="J31" s="61"/>
      <c r="K31" s="61"/>
      <c r="L31" s="61"/>
      <c r="M31" s="61"/>
    </row>
    <row r="32" spans="1:13" ht="32.65" customHeight="1">
      <c r="A32" s="12"/>
      <c r="B32" s="9" t="s">
        <v>176</v>
      </c>
      <c r="C32" s="18">
        <v>2514</v>
      </c>
      <c r="D32" s="19">
        <f>C32/C33</f>
        <v>0.31374017222014228</v>
      </c>
      <c r="E32" s="60"/>
      <c r="F32" s="61"/>
      <c r="G32" s="61"/>
      <c r="H32" s="61"/>
      <c r="I32" s="61"/>
      <c r="J32" s="61"/>
      <c r="K32" s="61"/>
      <c r="L32" s="61"/>
      <c r="M32" s="61"/>
    </row>
    <row r="33" spans="1:13" ht="20.65" customHeight="1">
      <c r="A33" s="12"/>
      <c r="B33" s="9" t="s">
        <v>50</v>
      </c>
      <c r="C33" s="18">
        <f>SUM(C30:C32)</f>
        <v>8013</v>
      </c>
      <c r="D33" s="19">
        <f>SUM(D30:D32)</f>
        <v>1</v>
      </c>
      <c r="E33" s="60"/>
      <c r="F33" s="61"/>
      <c r="G33" s="61"/>
      <c r="H33" s="61"/>
      <c r="I33" s="61"/>
      <c r="J33" s="61"/>
      <c r="K33" s="61"/>
      <c r="L33" s="61"/>
      <c r="M33" s="61"/>
    </row>
    <row r="34" spans="1:13" ht="20.65" customHeight="1">
      <c r="A34" s="49"/>
      <c r="B34" s="62"/>
      <c r="C34" s="63"/>
      <c r="D34" s="63"/>
      <c r="E34" s="61"/>
      <c r="F34" s="61"/>
      <c r="G34" s="61"/>
      <c r="H34" s="61"/>
      <c r="I34" s="61"/>
      <c r="J34" s="61"/>
      <c r="K34" s="61"/>
      <c r="L34" s="61"/>
      <c r="M34" s="61"/>
    </row>
    <row r="35" spans="1:13" ht="20.65" customHeight="1">
      <c r="A35" s="12"/>
      <c r="B35" s="9" t="s">
        <v>185</v>
      </c>
      <c r="C35" s="9" t="s">
        <v>16</v>
      </c>
      <c r="D35" s="9" t="s">
        <v>17</v>
      </c>
      <c r="E35" s="60"/>
      <c r="F35" s="61"/>
      <c r="G35" s="61"/>
      <c r="H35" s="61"/>
      <c r="I35" s="61"/>
      <c r="J35" s="61"/>
      <c r="K35" s="61"/>
      <c r="L35" s="61"/>
      <c r="M35" s="61"/>
    </row>
    <row r="36" spans="1:13" ht="20.65" customHeight="1">
      <c r="A36" s="12"/>
      <c r="B36" s="9" t="s">
        <v>192</v>
      </c>
      <c r="C36" s="18">
        <v>3064</v>
      </c>
      <c r="D36" s="19">
        <f>C36/C38</f>
        <v>0.38977229360132298</v>
      </c>
      <c r="E36" s="60"/>
      <c r="F36" s="61"/>
      <c r="G36" s="61"/>
      <c r="H36" s="61"/>
      <c r="I36" s="61"/>
      <c r="J36" s="61"/>
      <c r="K36" s="61"/>
      <c r="L36" s="61"/>
      <c r="M36" s="61"/>
    </row>
    <row r="37" spans="1:13" ht="20.65" customHeight="1">
      <c r="A37" s="12"/>
      <c r="B37" s="9" t="s">
        <v>199</v>
      </c>
      <c r="C37" s="18">
        <v>4797</v>
      </c>
      <c r="D37" s="19">
        <f>C37/C38</f>
        <v>0.61022770639867696</v>
      </c>
      <c r="E37" s="60"/>
      <c r="F37" s="61"/>
      <c r="G37" s="61"/>
      <c r="H37" s="61"/>
      <c r="I37" s="61"/>
      <c r="J37" s="61"/>
      <c r="K37" s="61"/>
      <c r="L37" s="61"/>
      <c r="M37" s="61"/>
    </row>
    <row r="38" spans="1:13" ht="20.65" customHeight="1">
      <c r="A38" s="12"/>
      <c r="B38" s="9" t="s">
        <v>50</v>
      </c>
      <c r="C38" s="18">
        <f>SUM(C36:C37)</f>
        <v>7861</v>
      </c>
      <c r="D38" s="19">
        <f>SUM(D36:D37)</f>
        <v>1</v>
      </c>
      <c r="E38" s="60"/>
      <c r="F38" s="61"/>
      <c r="G38" s="61"/>
      <c r="H38" s="61"/>
      <c r="I38" s="61"/>
      <c r="J38" s="61"/>
      <c r="K38" s="61"/>
      <c r="L38" s="61"/>
      <c r="M38" s="61"/>
    </row>
    <row r="39" spans="1:13" ht="20.65" customHeight="1">
      <c r="A39" s="49"/>
      <c r="B39" s="62"/>
      <c r="C39" s="63"/>
      <c r="D39" s="63"/>
      <c r="E39" s="61"/>
      <c r="F39" s="61"/>
      <c r="G39" s="61"/>
      <c r="H39" s="61"/>
      <c r="I39" s="61"/>
      <c r="J39" s="61"/>
      <c r="K39" s="61"/>
      <c r="L39" s="61"/>
      <c r="M39" s="61"/>
    </row>
    <row r="40" spans="1:13" ht="20.65" customHeight="1">
      <c r="A40" s="12"/>
      <c r="B40" s="9" t="s">
        <v>206</v>
      </c>
      <c r="C40" s="9" t="s">
        <v>16</v>
      </c>
      <c r="D40" s="9" t="s">
        <v>17</v>
      </c>
      <c r="E40" s="60"/>
      <c r="F40" s="61"/>
      <c r="G40" s="61"/>
      <c r="H40" s="61"/>
      <c r="I40" s="61"/>
      <c r="J40" s="61"/>
      <c r="K40" s="61"/>
      <c r="L40" s="61"/>
      <c r="M40" s="61"/>
    </row>
    <row r="41" spans="1:13" ht="32.65" customHeight="1">
      <c r="A41" s="12"/>
      <c r="B41" s="9" t="s">
        <v>213</v>
      </c>
      <c r="C41" s="18">
        <v>3150</v>
      </c>
      <c r="D41" s="19">
        <f>C41/C44</f>
        <v>0.43251407387065771</v>
      </c>
      <c r="E41" s="60"/>
      <c r="F41" s="61"/>
      <c r="G41" s="61"/>
      <c r="H41" s="61"/>
      <c r="I41" s="61"/>
      <c r="J41" s="61"/>
      <c r="K41" s="61"/>
      <c r="L41" s="61"/>
      <c r="M41" s="61"/>
    </row>
    <row r="42" spans="1:13" ht="20.65" customHeight="1">
      <c r="A42" s="12"/>
      <c r="B42" s="9" t="s">
        <v>220</v>
      </c>
      <c r="C42" s="18">
        <v>2237</v>
      </c>
      <c r="D42" s="19">
        <f>C42/C44</f>
        <v>0.30715364547576546</v>
      </c>
      <c r="E42" s="60"/>
      <c r="F42" s="61"/>
      <c r="G42" s="61"/>
      <c r="H42" s="61"/>
      <c r="I42" s="61"/>
      <c r="J42" s="61"/>
      <c r="K42" s="61"/>
      <c r="L42" s="61"/>
      <c r="M42" s="61"/>
    </row>
    <row r="43" spans="1:13" ht="32.65" customHeight="1">
      <c r="A43" s="12"/>
      <c r="B43" s="9" t="s">
        <v>224</v>
      </c>
      <c r="C43" s="18">
        <v>1896</v>
      </c>
      <c r="D43" s="19">
        <f>C43/C44</f>
        <v>0.26033228065357683</v>
      </c>
      <c r="E43" s="60"/>
      <c r="F43" s="61"/>
      <c r="G43" s="61"/>
      <c r="H43" s="61"/>
      <c r="I43" s="61"/>
      <c r="J43" s="61"/>
      <c r="K43" s="61"/>
      <c r="L43" s="61"/>
      <c r="M43" s="61"/>
    </row>
    <row r="44" spans="1:13" ht="20.65" customHeight="1">
      <c r="A44" s="12"/>
      <c r="B44" s="9" t="s">
        <v>50</v>
      </c>
      <c r="C44" s="18">
        <f>SUM(C41:C43)</f>
        <v>7283</v>
      </c>
      <c r="D44" s="19">
        <f>SUM(D41:D43)</f>
        <v>1</v>
      </c>
      <c r="E44" s="60"/>
      <c r="F44" s="61"/>
      <c r="G44" s="61"/>
      <c r="H44" s="61"/>
      <c r="I44" s="61"/>
      <c r="J44" s="61"/>
      <c r="K44" s="61"/>
      <c r="L44" s="61"/>
      <c r="M44" s="61"/>
    </row>
    <row r="45" spans="1:13" ht="20.65" customHeight="1">
      <c r="A45" s="49"/>
      <c r="B45" s="62"/>
      <c r="C45" s="63"/>
      <c r="D45" s="63"/>
      <c r="E45" s="61"/>
      <c r="F45" s="61"/>
      <c r="G45" s="61"/>
      <c r="H45" s="61"/>
      <c r="I45" s="61"/>
      <c r="J45" s="61"/>
      <c r="K45" s="61"/>
      <c r="L45" s="61"/>
      <c r="M45" s="61"/>
    </row>
    <row r="46" spans="1:13" ht="20.65" customHeight="1">
      <c r="A46" s="12"/>
      <c r="B46" s="9" t="s">
        <v>232</v>
      </c>
      <c r="C46" s="9" t="s">
        <v>16</v>
      </c>
      <c r="D46" s="9" t="s">
        <v>17</v>
      </c>
      <c r="E46" s="60"/>
      <c r="F46" s="61"/>
      <c r="G46" s="61"/>
      <c r="H46" s="61"/>
      <c r="I46" s="61"/>
      <c r="J46" s="61"/>
      <c r="K46" s="61"/>
      <c r="L46" s="61"/>
      <c r="M46" s="61"/>
    </row>
    <row r="47" spans="1:13" ht="20.65" customHeight="1">
      <c r="A47" s="12"/>
      <c r="B47" s="9" t="s">
        <v>237</v>
      </c>
      <c r="C47" s="18">
        <v>3977</v>
      </c>
      <c r="D47" s="19">
        <f>C47/C49</f>
        <v>0.54877880502276799</v>
      </c>
      <c r="E47" s="60"/>
      <c r="F47" s="61"/>
      <c r="G47" s="61"/>
      <c r="H47" s="61"/>
      <c r="I47" s="61"/>
      <c r="J47" s="61"/>
      <c r="K47" s="61"/>
      <c r="L47" s="61"/>
      <c r="M47" s="61"/>
    </row>
    <row r="48" spans="1:13" ht="32.65" customHeight="1">
      <c r="A48" s="12"/>
      <c r="B48" s="9" t="s">
        <v>241</v>
      </c>
      <c r="C48" s="18">
        <v>3270</v>
      </c>
      <c r="D48" s="19">
        <f>C48/C49</f>
        <v>0.45122119497723195</v>
      </c>
      <c r="E48" s="60"/>
      <c r="F48" s="61"/>
      <c r="G48" s="61"/>
      <c r="H48" s="61"/>
      <c r="I48" s="61"/>
      <c r="J48" s="61"/>
      <c r="K48" s="61"/>
      <c r="L48" s="61"/>
      <c r="M48" s="61"/>
    </row>
    <row r="49" spans="1:13" ht="20.65" customHeight="1">
      <c r="A49" s="12"/>
      <c r="B49" s="9" t="s">
        <v>50</v>
      </c>
      <c r="C49" s="18">
        <f>SUM(C47:C48)</f>
        <v>7247</v>
      </c>
      <c r="D49" s="19">
        <f>SUM(D47:D48)</f>
        <v>1</v>
      </c>
      <c r="E49" s="60"/>
      <c r="F49" s="61"/>
      <c r="G49" s="61"/>
      <c r="H49" s="61"/>
      <c r="I49" s="61"/>
      <c r="J49" s="61"/>
      <c r="K49" s="61"/>
      <c r="L49" s="61"/>
      <c r="M49" s="61"/>
    </row>
    <row r="50" spans="1:13" ht="20.65" customHeight="1">
      <c r="A50" s="49"/>
      <c r="B50" s="62"/>
      <c r="C50" s="63"/>
      <c r="D50" s="63"/>
      <c r="E50" s="61"/>
      <c r="F50" s="61"/>
      <c r="G50" s="61"/>
      <c r="H50" s="61"/>
      <c r="I50" s="61"/>
      <c r="J50" s="61"/>
      <c r="K50" s="61"/>
      <c r="L50" s="61"/>
      <c r="M50" s="61"/>
    </row>
    <row r="51" spans="1:13" ht="32.65" customHeight="1">
      <c r="A51" s="12"/>
      <c r="B51" s="9" t="s">
        <v>250</v>
      </c>
      <c r="C51" s="9" t="s">
        <v>16</v>
      </c>
      <c r="D51" s="9" t="s">
        <v>17</v>
      </c>
      <c r="E51" s="60"/>
      <c r="F51" s="61"/>
      <c r="G51" s="61"/>
      <c r="H51" s="61"/>
      <c r="I51" s="61"/>
      <c r="J51" s="61"/>
      <c r="K51" s="61"/>
      <c r="L51" s="61"/>
      <c r="M51" s="61"/>
    </row>
    <row r="52" spans="1:13" ht="20.65" customHeight="1">
      <c r="A52" s="12"/>
      <c r="B52" s="9" t="s">
        <v>255</v>
      </c>
      <c r="C52" s="18">
        <v>4424</v>
      </c>
      <c r="D52" s="19">
        <f>C52/C54</f>
        <v>0.61969463510295564</v>
      </c>
      <c r="E52" s="60"/>
      <c r="F52" s="61"/>
      <c r="G52" s="61"/>
      <c r="H52" s="61"/>
      <c r="I52" s="61"/>
      <c r="J52" s="61"/>
      <c r="K52" s="61"/>
      <c r="L52" s="61"/>
      <c r="M52" s="61"/>
    </row>
    <row r="53" spans="1:13" ht="20.65" customHeight="1">
      <c r="A53" s="12"/>
      <c r="B53" s="9" t="s">
        <v>259</v>
      </c>
      <c r="C53" s="18">
        <v>2715</v>
      </c>
      <c r="D53" s="19">
        <f>C53/C54</f>
        <v>0.38030536489704442</v>
      </c>
      <c r="E53" s="60"/>
      <c r="F53" s="61"/>
      <c r="G53" s="61"/>
      <c r="H53" s="61"/>
      <c r="I53" s="61"/>
      <c r="J53" s="61"/>
      <c r="K53" s="61"/>
      <c r="L53" s="61"/>
      <c r="M53" s="61"/>
    </row>
    <row r="54" spans="1:13" ht="20.65" customHeight="1">
      <c r="A54" s="12"/>
      <c r="B54" s="9" t="s">
        <v>50</v>
      </c>
      <c r="C54" s="18">
        <f>SUM(C52:C53)</f>
        <v>7139</v>
      </c>
      <c r="D54" s="19">
        <f>SUM(D52:D53)</f>
        <v>1</v>
      </c>
      <c r="E54" s="60"/>
      <c r="F54" s="61"/>
      <c r="G54" s="61"/>
      <c r="H54" s="61"/>
      <c r="I54" s="61"/>
      <c r="J54" s="61"/>
      <c r="K54" s="61"/>
      <c r="L54" s="61"/>
      <c r="M54" s="61"/>
    </row>
    <row r="55" spans="1:13" ht="20.65" customHeight="1">
      <c r="A55" s="49"/>
      <c r="B55" s="62"/>
      <c r="C55" s="63"/>
      <c r="D55" s="63"/>
      <c r="E55" s="61"/>
      <c r="F55" s="61"/>
      <c r="G55" s="61"/>
      <c r="H55" s="61"/>
      <c r="I55" s="61"/>
      <c r="J55" s="61"/>
      <c r="K55" s="61"/>
      <c r="L55" s="61"/>
      <c r="M55" s="61"/>
    </row>
    <row r="56" spans="1:13" ht="32.65" customHeight="1">
      <c r="A56" s="12"/>
      <c r="B56" s="9" t="s">
        <v>266</v>
      </c>
      <c r="C56" s="9" t="s">
        <v>16</v>
      </c>
      <c r="D56" s="9" t="s">
        <v>17</v>
      </c>
      <c r="E56" s="60"/>
      <c r="F56" s="61"/>
      <c r="G56" s="61"/>
      <c r="H56" s="61"/>
      <c r="I56" s="61"/>
      <c r="J56" s="61"/>
      <c r="K56" s="61"/>
      <c r="L56" s="61"/>
      <c r="M56" s="61"/>
    </row>
    <row r="57" spans="1:13" ht="20.65" customHeight="1">
      <c r="A57" s="12"/>
      <c r="B57" s="9" t="s">
        <v>270</v>
      </c>
      <c r="C57" s="18">
        <v>2369</v>
      </c>
      <c r="D57" s="19">
        <f>C57/C60</f>
        <v>0.32784389703847217</v>
      </c>
      <c r="E57" s="60"/>
      <c r="F57" s="61"/>
      <c r="G57" s="61"/>
      <c r="H57" s="61"/>
      <c r="I57" s="61"/>
      <c r="J57" s="61"/>
      <c r="K57" s="61"/>
      <c r="L57" s="61"/>
      <c r="M57" s="61"/>
    </row>
    <row r="58" spans="1:13" ht="20.65" customHeight="1">
      <c r="A58" s="12"/>
      <c r="B58" s="9" t="s">
        <v>274</v>
      </c>
      <c r="C58" s="18">
        <v>3285</v>
      </c>
      <c r="D58" s="19">
        <f>C58/C60</f>
        <v>0.45460835870467753</v>
      </c>
      <c r="E58" s="60"/>
      <c r="F58" s="61"/>
      <c r="G58" s="61"/>
      <c r="H58" s="61"/>
      <c r="I58" s="61"/>
      <c r="J58" s="61"/>
      <c r="K58" s="61"/>
      <c r="L58" s="61"/>
      <c r="M58" s="61"/>
    </row>
    <row r="59" spans="1:13" ht="20.65" customHeight="1">
      <c r="A59" s="12"/>
      <c r="B59" s="9" t="s">
        <v>278</v>
      </c>
      <c r="C59" s="18">
        <v>1572</v>
      </c>
      <c r="D59" s="19">
        <f>C59/C60</f>
        <v>0.21754774425685025</v>
      </c>
      <c r="E59" s="60"/>
      <c r="F59" s="61"/>
      <c r="G59" s="61"/>
      <c r="H59" s="61"/>
      <c r="I59" s="61"/>
      <c r="J59" s="61"/>
      <c r="K59" s="61"/>
      <c r="L59" s="61"/>
      <c r="M59" s="61"/>
    </row>
    <row r="60" spans="1:13" ht="20.65" customHeight="1">
      <c r="A60" s="12"/>
      <c r="B60" s="9" t="s">
        <v>50</v>
      </c>
      <c r="C60" s="18">
        <f>SUM(C57:C59)</f>
        <v>7226</v>
      </c>
      <c r="D60" s="19">
        <f>SUM(D57:D59)</f>
        <v>1</v>
      </c>
      <c r="E60" s="60"/>
      <c r="F60" s="61"/>
      <c r="G60" s="61"/>
      <c r="H60" s="61"/>
      <c r="I60" s="61"/>
      <c r="J60" s="61"/>
      <c r="K60" s="61"/>
      <c r="L60" s="61"/>
      <c r="M60" s="61"/>
    </row>
    <row r="61" spans="1:13" ht="20.65" customHeight="1">
      <c r="A61" s="49"/>
      <c r="B61" s="62"/>
      <c r="C61" s="63"/>
      <c r="D61" s="63"/>
      <c r="E61" s="61"/>
      <c r="F61" s="61"/>
      <c r="G61" s="61"/>
      <c r="H61" s="61"/>
      <c r="I61" s="61"/>
      <c r="J61" s="61"/>
      <c r="K61" s="61"/>
      <c r="L61" s="61"/>
      <c r="M61" s="61"/>
    </row>
    <row r="62" spans="1:13" ht="32.65" customHeight="1">
      <c r="A62" s="12"/>
      <c r="B62" s="9" t="s">
        <v>286</v>
      </c>
      <c r="C62" s="9" t="s">
        <v>16</v>
      </c>
      <c r="D62" s="9" t="s">
        <v>17</v>
      </c>
      <c r="E62" s="60"/>
      <c r="F62" s="61"/>
      <c r="G62" s="61"/>
      <c r="H62" s="61"/>
      <c r="I62" s="61"/>
      <c r="J62" s="61"/>
      <c r="K62" s="61"/>
      <c r="L62" s="61"/>
      <c r="M62" s="61"/>
    </row>
    <row r="63" spans="1:13" ht="20.65" customHeight="1">
      <c r="A63" s="12"/>
      <c r="B63" s="9" t="s">
        <v>291</v>
      </c>
      <c r="C63" s="18">
        <v>2940</v>
      </c>
      <c r="D63" s="19">
        <f>C63/C65</f>
        <v>0.40754089270862215</v>
      </c>
      <c r="E63" s="60"/>
      <c r="F63" s="61"/>
      <c r="G63" s="61"/>
      <c r="H63" s="61"/>
      <c r="I63" s="61"/>
      <c r="J63" s="61"/>
      <c r="K63" s="61"/>
      <c r="L63" s="61"/>
      <c r="M63" s="61"/>
    </row>
    <row r="64" spans="1:13" ht="20.65" customHeight="1">
      <c r="A64" s="12"/>
      <c r="B64" s="9" t="s">
        <v>295</v>
      </c>
      <c r="C64" s="18">
        <v>4274</v>
      </c>
      <c r="D64" s="19">
        <f>C64/C65</f>
        <v>0.59245910729137785</v>
      </c>
      <c r="E64" s="60"/>
      <c r="F64" s="61"/>
      <c r="G64" s="61"/>
      <c r="H64" s="61"/>
      <c r="I64" s="61"/>
      <c r="J64" s="61"/>
      <c r="K64" s="61"/>
      <c r="L64" s="61"/>
      <c r="M64" s="61"/>
    </row>
    <row r="65" spans="1:13" ht="20.65" customHeight="1">
      <c r="A65" s="12"/>
      <c r="B65" s="9" t="s">
        <v>50</v>
      </c>
      <c r="C65" s="18">
        <f>SUM(C63:C64)</f>
        <v>7214</v>
      </c>
      <c r="D65" s="19">
        <f>SUM(D63:D64)</f>
        <v>1</v>
      </c>
      <c r="E65" s="60"/>
      <c r="F65" s="61"/>
      <c r="G65" s="61"/>
      <c r="H65" s="61"/>
      <c r="I65" s="61"/>
      <c r="J65" s="61"/>
      <c r="K65" s="61"/>
      <c r="L65" s="61"/>
      <c r="M65" s="61"/>
    </row>
    <row r="66" spans="1:13" ht="20.65" customHeight="1">
      <c r="A66" s="49"/>
      <c r="B66" s="62"/>
      <c r="C66" s="63"/>
      <c r="D66" s="63"/>
      <c r="E66" s="61"/>
      <c r="F66" s="61"/>
      <c r="G66" s="61"/>
      <c r="H66" s="61"/>
      <c r="I66" s="61"/>
      <c r="J66" s="61"/>
      <c r="K66" s="61"/>
      <c r="L66" s="61"/>
      <c r="M66" s="61"/>
    </row>
    <row r="67" spans="1:13" ht="20.65" customHeight="1">
      <c r="A67" s="12"/>
      <c r="B67" s="9" t="s">
        <v>301</v>
      </c>
      <c r="C67" s="9" t="s">
        <v>16</v>
      </c>
      <c r="D67" s="9" t="s">
        <v>17</v>
      </c>
      <c r="E67" s="60"/>
      <c r="F67" s="61"/>
      <c r="G67" s="61"/>
      <c r="H67" s="61"/>
      <c r="I67" s="61"/>
      <c r="J67" s="61"/>
      <c r="K67" s="61"/>
      <c r="L67" s="61"/>
      <c r="M67" s="61"/>
    </row>
    <row r="68" spans="1:13" ht="20.65" customHeight="1">
      <c r="A68" s="12"/>
      <c r="B68" s="9" t="s">
        <v>305</v>
      </c>
      <c r="C68" s="18">
        <v>2403</v>
      </c>
      <c r="D68" s="19">
        <f>C68/C70</f>
        <v>0.29308452250274425</v>
      </c>
      <c r="E68" s="60"/>
      <c r="F68" s="61"/>
      <c r="G68" s="61"/>
      <c r="H68" s="61"/>
      <c r="I68" s="61"/>
      <c r="J68" s="61"/>
      <c r="K68" s="61"/>
      <c r="L68" s="61"/>
      <c r="M68" s="61"/>
    </row>
    <row r="69" spans="1:13" ht="20.65" customHeight="1">
      <c r="A69" s="12"/>
      <c r="B69" s="9" t="s">
        <v>309</v>
      </c>
      <c r="C69" s="18">
        <v>5796</v>
      </c>
      <c r="D69" s="19">
        <f>C69/C70</f>
        <v>0.70691547749725581</v>
      </c>
      <c r="E69" s="60"/>
      <c r="F69" s="61"/>
      <c r="G69" s="61"/>
      <c r="H69" s="61"/>
      <c r="I69" s="61"/>
      <c r="J69" s="61"/>
      <c r="K69" s="61"/>
      <c r="L69" s="61"/>
      <c r="M69" s="61"/>
    </row>
    <row r="70" spans="1:13" ht="20.65" customHeight="1">
      <c r="A70" s="12"/>
      <c r="B70" s="9" t="s">
        <v>50</v>
      </c>
      <c r="C70" s="18">
        <f>SUM(C68:C69)</f>
        <v>8199</v>
      </c>
      <c r="D70" s="19">
        <f>SUM(D68:D69)</f>
        <v>1</v>
      </c>
      <c r="E70" s="60"/>
      <c r="F70" s="61"/>
      <c r="G70" s="61"/>
      <c r="H70" s="61"/>
      <c r="I70" s="61"/>
      <c r="J70" s="61"/>
      <c r="K70" s="61"/>
      <c r="L70" s="61"/>
      <c r="M70" s="61"/>
    </row>
    <row r="71" spans="1:13" ht="20.65" customHeight="1">
      <c r="A71" s="49"/>
      <c r="B71" s="62"/>
      <c r="C71" s="63"/>
      <c r="D71" s="63"/>
      <c r="E71" s="61"/>
      <c r="F71" s="61"/>
      <c r="G71" s="61"/>
      <c r="H71" s="61"/>
      <c r="I71" s="61"/>
      <c r="J71" s="61"/>
      <c r="K71" s="61"/>
      <c r="L71" s="61"/>
      <c r="M71" s="61"/>
    </row>
    <row r="72" spans="1:13" ht="20.65" customHeight="1">
      <c r="A72" s="12"/>
      <c r="B72" s="9" t="s">
        <v>313</v>
      </c>
      <c r="C72" s="9" t="s">
        <v>16</v>
      </c>
      <c r="D72" s="9" t="s">
        <v>17</v>
      </c>
      <c r="E72" s="60"/>
      <c r="F72" s="61"/>
      <c r="G72" s="61"/>
      <c r="H72" s="61"/>
      <c r="I72" s="61"/>
      <c r="J72" s="61"/>
      <c r="K72" s="61"/>
      <c r="L72" s="61"/>
      <c r="M72" s="61"/>
    </row>
    <row r="73" spans="1:13" ht="20.65" customHeight="1">
      <c r="A73" s="12"/>
      <c r="B73" s="9" t="s">
        <v>317</v>
      </c>
      <c r="C73" s="18">
        <v>1776</v>
      </c>
      <c r="D73" s="19">
        <f>C73/C76</f>
        <v>0.228218966846569</v>
      </c>
      <c r="E73" s="60"/>
      <c r="F73" s="61"/>
      <c r="G73" s="61"/>
      <c r="H73" s="61"/>
      <c r="I73" s="61"/>
      <c r="J73" s="61"/>
      <c r="K73" s="61"/>
      <c r="L73" s="61"/>
      <c r="M73" s="61"/>
    </row>
    <row r="74" spans="1:13" ht="20.65" customHeight="1">
      <c r="A74" s="12"/>
      <c r="B74" s="9" t="s">
        <v>321</v>
      </c>
      <c r="C74" s="18">
        <v>1651</v>
      </c>
      <c r="D74" s="19">
        <f>C74/C76</f>
        <v>0.21215625803135441</v>
      </c>
      <c r="E74" s="60"/>
      <c r="F74" s="61"/>
      <c r="G74" s="61"/>
      <c r="H74" s="61"/>
      <c r="I74" s="61"/>
      <c r="J74" s="61"/>
      <c r="K74" s="61"/>
      <c r="L74" s="61"/>
      <c r="M74" s="61"/>
    </row>
    <row r="75" spans="1:13" ht="20.65" customHeight="1">
      <c r="A75" s="12"/>
      <c r="B75" s="9" t="s">
        <v>323</v>
      </c>
      <c r="C75" s="18">
        <v>4355</v>
      </c>
      <c r="D75" s="19">
        <f>C75/C76</f>
        <v>0.55962477512207653</v>
      </c>
      <c r="E75" s="60"/>
      <c r="F75" s="61"/>
      <c r="G75" s="61"/>
      <c r="H75" s="61"/>
      <c r="I75" s="61"/>
      <c r="J75" s="61"/>
      <c r="K75" s="61"/>
      <c r="L75" s="61"/>
      <c r="M75" s="61"/>
    </row>
    <row r="76" spans="1:13" ht="20.65" customHeight="1">
      <c r="A76" s="12"/>
      <c r="B76" s="9" t="s">
        <v>50</v>
      </c>
      <c r="C76" s="18">
        <f>SUM(C73:C75)</f>
        <v>7782</v>
      </c>
      <c r="D76" s="19">
        <f>SUM(D73:D75)</f>
        <v>1</v>
      </c>
      <c r="E76" s="60"/>
      <c r="F76" s="61"/>
      <c r="G76" s="61"/>
      <c r="H76" s="61"/>
      <c r="I76" s="61"/>
      <c r="J76" s="61"/>
      <c r="K76" s="61"/>
      <c r="L76" s="61"/>
      <c r="M76" s="61"/>
    </row>
    <row r="77" spans="1:13" ht="20.65" customHeight="1">
      <c r="A77" s="40"/>
      <c r="B77" s="66"/>
      <c r="C77" s="66"/>
      <c r="D77" s="66"/>
      <c r="E77" s="67"/>
      <c r="F77" s="61"/>
      <c r="G77" s="61"/>
      <c r="H77" s="61"/>
      <c r="I77" s="61"/>
      <c r="J77" s="61"/>
      <c r="K77" s="61"/>
      <c r="L77" s="61"/>
      <c r="M77" s="61"/>
    </row>
    <row r="78" spans="1:13" ht="20.65" customHeight="1">
      <c r="A78" s="12"/>
      <c r="B78" s="9" t="s">
        <v>327</v>
      </c>
      <c r="C78" s="9" t="s">
        <v>16</v>
      </c>
      <c r="D78" s="9" t="s">
        <v>17</v>
      </c>
      <c r="E78" s="60"/>
      <c r="F78" s="61"/>
      <c r="G78" s="61"/>
      <c r="H78" s="61"/>
      <c r="I78" s="61"/>
      <c r="J78" s="61"/>
      <c r="K78" s="61"/>
      <c r="L78" s="61"/>
      <c r="M78" s="61"/>
    </row>
    <row r="79" spans="1:13" ht="20.65" customHeight="1">
      <c r="A79" s="12"/>
      <c r="B79" s="9" t="s">
        <v>330</v>
      </c>
      <c r="C79" s="18">
        <v>3219</v>
      </c>
      <c r="D79" s="19">
        <f>C79/C82</f>
        <v>0.39213058837860887</v>
      </c>
      <c r="E79" s="60"/>
      <c r="F79" s="61"/>
      <c r="G79" s="61"/>
      <c r="H79" s="61"/>
      <c r="I79" s="61"/>
      <c r="J79" s="61"/>
      <c r="K79" s="61"/>
      <c r="L79" s="61"/>
      <c r="M79" s="61"/>
    </row>
    <row r="80" spans="1:13" ht="20.65" customHeight="1">
      <c r="A80" s="12"/>
      <c r="B80" s="9" t="s">
        <v>332</v>
      </c>
      <c r="C80" s="18">
        <v>802</v>
      </c>
      <c r="D80" s="19">
        <f>C80/C82</f>
        <v>9.7697648921914973E-2</v>
      </c>
      <c r="E80" s="60"/>
      <c r="F80" s="61"/>
      <c r="G80" s="61"/>
      <c r="H80" s="61"/>
      <c r="I80" s="61"/>
      <c r="J80" s="61"/>
      <c r="K80" s="61"/>
      <c r="L80" s="61"/>
      <c r="M80" s="61"/>
    </row>
    <row r="81" spans="1:13" ht="20.65" customHeight="1">
      <c r="A81" s="12"/>
      <c r="B81" s="9" t="s">
        <v>333</v>
      </c>
      <c r="C81" s="18">
        <v>4188</v>
      </c>
      <c r="D81" s="19">
        <f>C81/C82</f>
        <v>0.51017176269947617</v>
      </c>
      <c r="E81" s="60"/>
      <c r="F81" s="61"/>
      <c r="G81" s="61"/>
      <c r="H81" s="61"/>
      <c r="I81" s="61"/>
      <c r="J81" s="61"/>
      <c r="K81" s="61"/>
      <c r="L81" s="61"/>
      <c r="M81" s="61"/>
    </row>
    <row r="82" spans="1:13" ht="20.65" customHeight="1">
      <c r="A82" s="12"/>
      <c r="B82" s="9" t="s">
        <v>50</v>
      </c>
      <c r="C82" s="18">
        <f>SUM(C79:C81)</f>
        <v>8209</v>
      </c>
      <c r="D82" s="19">
        <f>SUM(D79:D81)</f>
        <v>1</v>
      </c>
      <c r="E82" s="60"/>
      <c r="F82" s="61"/>
      <c r="G82" s="61"/>
      <c r="H82" s="61"/>
      <c r="I82" s="61"/>
      <c r="J82" s="61"/>
      <c r="K82" s="61"/>
      <c r="L82" s="61"/>
      <c r="M82" s="61"/>
    </row>
    <row r="83" spans="1:13" ht="20.65" customHeight="1">
      <c r="A83" s="40"/>
      <c r="B83" s="66"/>
      <c r="C83" s="66"/>
      <c r="D83" s="66"/>
      <c r="E83" s="67"/>
      <c r="F83" s="61"/>
      <c r="G83" s="61"/>
      <c r="H83" s="61"/>
      <c r="I83" s="61"/>
      <c r="J83" s="61"/>
      <c r="K83" s="61"/>
      <c r="L83" s="61"/>
      <c r="M83" s="61"/>
    </row>
    <row r="84" spans="1:13" ht="32.65" customHeight="1">
      <c r="A84" s="12"/>
      <c r="B84" s="9" t="s">
        <v>338</v>
      </c>
      <c r="C84" s="9" t="s">
        <v>16</v>
      </c>
      <c r="D84" s="9" t="s">
        <v>17</v>
      </c>
      <c r="E84" s="60"/>
      <c r="F84" s="61"/>
      <c r="G84" s="61"/>
      <c r="H84" s="61"/>
      <c r="I84" s="61"/>
      <c r="J84" s="61"/>
      <c r="K84" s="61"/>
      <c r="L84" s="61"/>
      <c r="M84" s="61"/>
    </row>
    <row r="85" spans="1:13" ht="20.65" customHeight="1">
      <c r="A85" s="12"/>
      <c r="B85" s="9" t="s">
        <v>340</v>
      </c>
      <c r="C85" s="18">
        <v>983</v>
      </c>
      <c r="D85" s="19">
        <f>C85/C89</f>
        <v>0.11977580114536371</v>
      </c>
      <c r="E85" s="60"/>
      <c r="F85" s="61"/>
      <c r="G85" s="61"/>
      <c r="H85" s="61"/>
      <c r="I85" s="61"/>
      <c r="J85" s="61"/>
      <c r="K85" s="61"/>
      <c r="L85" s="61"/>
      <c r="M85" s="61"/>
    </row>
    <row r="86" spans="1:13" ht="20.65" customHeight="1">
      <c r="A86" s="12"/>
      <c r="B86" s="9" t="s">
        <v>342</v>
      </c>
      <c r="C86" s="18">
        <v>2384</v>
      </c>
      <c r="D86" s="19">
        <f>C86/C89</f>
        <v>0.29048373339831851</v>
      </c>
      <c r="E86" s="60"/>
      <c r="F86" s="61"/>
      <c r="G86" s="61"/>
      <c r="H86" s="61"/>
      <c r="I86" s="61"/>
      <c r="J86" s="61"/>
      <c r="K86" s="61"/>
      <c r="L86" s="61"/>
      <c r="M86" s="61"/>
    </row>
    <row r="87" spans="1:13" ht="20.65" customHeight="1">
      <c r="A87" s="12"/>
      <c r="B87" s="9" t="s">
        <v>344</v>
      </c>
      <c r="C87" s="18">
        <v>1106</v>
      </c>
      <c r="D87" s="19">
        <f>C87/C89</f>
        <v>0.13476300718898501</v>
      </c>
      <c r="E87" s="60"/>
      <c r="F87" s="61"/>
      <c r="G87" s="61"/>
      <c r="H87" s="61"/>
      <c r="I87" s="61"/>
      <c r="J87" s="61"/>
      <c r="K87" s="61"/>
      <c r="L87" s="61"/>
      <c r="M87" s="61"/>
    </row>
    <row r="88" spans="1:13" ht="20.65" customHeight="1">
      <c r="A88" s="12"/>
      <c r="B88" s="9" t="s">
        <v>346</v>
      </c>
      <c r="C88" s="18">
        <v>3734</v>
      </c>
      <c r="D88" s="19">
        <f>C88/C89</f>
        <v>0.45497745826733277</v>
      </c>
      <c r="E88" s="60"/>
      <c r="F88" s="61"/>
      <c r="G88" s="61"/>
      <c r="H88" s="61"/>
      <c r="I88" s="61"/>
      <c r="J88" s="61"/>
      <c r="K88" s="61"/>
      <c r="L88" s="61"/>
      <c r="M88" s="61"/>
    </row>
    <row r="89" spans="1:13" ht="20.65" customHeight="1">
      <c r="A89" s="12"/>
      <c r="B89" s="9" t="s">
        <v>50</v>
      </c>
      <c r="C89" s="18">
        <f>SUM(C85:C88)</f>
        <v>8207</v>
      </c>
      <c r="D89" s="19">
        <f>SUM(D85:D88)</f>
        <v>1</v>
      </c>
      <c r="E89" s="60"/>
      <c r="F89" s="61"/>
      <c r="G89" s="61"/>
      <c r="H89" s="61"/>
      <c r="I89" s="61"/>
      <c r="J89" s="61"/>
      <c r="K89" s="61"/>
      <c r="L89" s="61"/>
      <c r="M89" s="61"/>
    </row>
    <row r="90" spans="1:13" ht="20.65" customHeight="1">
      <c r="A90" s="40"/>
      <c r="B90" s="66"/>
      <c r="C90" s="66"/>
      <c r="D90" s="66"/>
      <c r="E90" s="67"/>
      <c r="F90" s="61"/>
      <c r="G90" s="61"/>
      <c r="H90" s="61"/>
      <c r="I90" s="61"/>
      <c r="J90" s="61"/>
      <c r="K90" s="61"/>
      <c r="L90" s="61"/>
      <c r="M90" s="61"/>
    </row>
    <row r="91" spans="1:13" ht="20.65" customHeight="1">
      <c r="A91" s="12"/>
      <c r="B91" s="9" t="s">
        <v>352</v>
      </c>
      <c r="C91" s="9" t="s">
        <v>16</v>
      </c>
      <c r="D91" s="9" t="s">
        <v>17</v>
      </c>
      <c r="E91" s="60"/>
      <c r="F91" s="61"/>
      <c r="G91" s="61"/>
      <c r="H91" s="61"/>
      <c r="I91" s="61"/>
      <c r="J91" s="61"/>
      <c r="K91" s="61"/>
      <c r="L91" s="61"/>
      <c r="M91" s="61"/>
    </row>
    <row r="92" spans="1:13" ht="20.65" customHeight="1">
      <c r="A92" s="12"/>
      <c r="B92" s="9" t="s">
        <v>353</v>
      </c>
      <c r="C92" s="18">
        <v>3079</v>
      </c>
      <c r="D92" s="19">
        <f>C92/C94</f>
        <v>0.3794208256315465</v>
      </c>
      <c r="E92" s="60"/>
      <c r="F92" s="61"/>
      <c r="G92" s="61"/>
      <c r="H92" s="61"/>
      <c r="I92" s="61"/>
      <c r="J92" s="61"/>
      <c r="K92" s="61"/>
      <c r="L92" s="61"/>
      <c r="M92" s="61"/>
    </row>
    <row r="93" spans="1:13" ht="20.65" customHeight="1">
      <c r="A93" s="12"/>
      <c r="B93" s="9" t="s">
        <v>355</v>
      </c>
      <c r="C93" s="18">
        <v>5036</v>
      </c>
      <c r="D93" s="19">
        <f>C93/C94</f>
        <v>0.62057917436845345</v>
      </c>
      <c r="E93" s="60"/>
      <c r="F93" s="61"/>
      <c r="G93" s="61"/>
      <c r="H93" s="61"/>
      <c r="I93" s="61"/>
      <c r="J93" s="61"/>
      <c r="K93" s="61"/>
      <c r="L93" s="61"/>
      <c r="M93" s="61"/>
    </row>
    <row r="94" spans="1:13" ht="20.65" customHeight="1">
      <c r="A94" s="12"/>
      <c r="B94" s="9" t="s">
        <v>50</v>
      </c>
      <c r="C94" s="18">
        <f>SUM(C92:C93)</f>
        <v>8115</v>
      </c>
      <c r="D94" s="19">
        <f>SUM(D92:D93)</f>
        <v>1</v>
      </c>
      <c r="E94" s="60"/>
      <c r="F94" s="61"/>
      <c r="G94" s="61"/>
      <c r="H94" s="61"/>
      <c r="I94" s="61"/>
      <c r="J94" s="61"/>
      <c r="K94" s="61"/>
      <c r="L94" s="61"/>
      <c r="M94" s="61"/>
    </row>
    <row r="95" spans="1:13" ht="20.65" customHeight="1">
      <c r="A95" s="40"/>
      <c r="B95" s="66"/>
      <c r="C95" s="66"/>
      <c r="D95" s="66"/>
      <c r="E95" s="67"/>
      <c r="F95" s="61"/>
      <c r="G95" s="61"/>
      <c r="H95" s="61"/>
      <c r="I95" s="61"/>
      <c r="J95" s="61"/>
      <c r="K95" s="61"/>
      <c r="L95" s="61"/>
      <c r="M95" s="61"/>
    </row>
    <row r="96" spans="1:13" ht="20.65" customHeight="1">
      <c r="A96" s="12"/>
      <c r="B96" s="9" t="s">
        <v>361</v>
      </c>
      <c r="C96" s="9" t="s">
        <v>16</v>
      </c>
      <c r="D96" s="9" t="s">
        <v>17</v>
      </c>
      <c r="E96" s="60"/>
      <c r="F96" s="61"/>
      <c r="G96" s="61"/>
      <c r="H96" s="61"/>
      <c r="I96" s="61"/>
      <c r="J96" s="61"/>
      <c r="K96" s="61"/>
      <c r="L96" s="61"/>
      <c r="M96" s="61"/>
    </row>
    <row r="97" spans="1:13" ht="32.65" customHeight="1">
      <c r="A97" s="12"/>
      <c r="B97" s="9" t="s">
        <v>362</v>
      </c>
      <c r="C97" s="18">
        <v>5390</v>
      </c>
      <c r="D97" s="19">
        <f>C97/C99</f>
        <v>0.71943406300053392</v>
      </c>
      <c r="E97" s="60"/>
      <c r="F97" s="61"/>
      <c r="G97" s="61"/>
      <c r="H97" s="61"/>
      <c r="I97" s="61"/>
      <c r="J97" s="61"/>
      <c r="K97" s="61"/>
      <c r="L97" s="61"/>
      <c r="M97" s="61"/>
    </row>
    <row r="98" spans="1:13" ht="20.65" customHeight="1">
      <c r="A98" s="12"/>
      <c r="B98" s="9" t="s">
        <v>364</v>
      </c>
      <c r="C98" s="18">
        <v>2102</v>
      </c>
      <c r="D98" s="19">
        <f>C98/C99</f>
        <v>0.28056593699946608</v>
      </c>
      <c r="E98" s="60"/>
      <c r="F98" s="61"/>
      <c r="G98" s="61"/>
      <c r="H98" s="61"/>
      <c r="I98" s="61"/>
      <c r="J98" s="61"/>
      <c r="K98" s="61"/>
      <c r="L98" s="61"/>
      <c r="M98" s="61"/>
    </row>
    <row r="99" spans="1:13" ht="20.65" customHeight="1">
      <c r="A99" s="12"/>
      <c r="B99" s="9" t="s">
        <v>50</v>
      </c>
      <c r="C99" s="18">
        <f>SUM(C97:C98)</f>
        <v>7492</v>
      </c>
      <c r="D99" s="19">
        <f>SUM(D97:D98)</f>
        <v>1</v>
      </c>
      <c r="E99" s="60"/>
      <c r="F99" s="61"/>
      <c r="G99" s="61"/>
      <c r="H99" s="61"/>
      <c r="I99" s="61"/>
      <c r="J99" s="61"/>
      <c r="K99" s="61"/>
      <c r="L99" s="61"/>
      <c r="M99" s="61"/>
    </row>
    <row r="100" spans="1:13" ht="20.45" customHeight="1">
      <c r="A100" s="49"/>
      <c r="B100" s="68"/>
      <c r="C100" s="69"/>
      <c r="D100" s="69"/>
      <c r="E100" s="61"/>
      <c r="F100" s="61"/>
      <c r="G100" s="61"/>
      <c r="H100" s="61"/>
      <c r="I100" s="61"/>
      <c r="J100" s="61"/>
      <c r="K100" s="61"/>
      <c r="L100" s="61"/>
      <c r="M100" s="61"/>
    </row>
    <row r="101" spans="1:13" ht="20.100000000000001" customHeight="1">
      <c r="A101" s="49"/>
      <c r="B101" s="70"/>
      <c r="C101" s="71"/>
      <c r="D101" s="71"/>
      <c r="E101" s="61"/>
      <c r="F101" s="61"/>
      <c r="G101" s="61"/>
      <c r="H101" s="61"/>
      <c r="I101" s="61"/>
      <c r="J101" s="61"/>
      <c r="K101" s="61"/>
      <c r="L101" s="61"/>
      <c r="M101" s="61"/>
    </row>
    <row r="102" spans="1:13" ht="20.100000000000001" customHeight="1">
      <c r="A102" s="49"/>
      <c r="B102" s="70"/>
      <c r="C102" s="71"/>
      <c r="D102" s="71"/>
      <c r="E102" s="61"/>
      <c r="F102" s="61"/>
      <c r="G102" s="61"/>
      <c r="H102" s="61"/>
      <c r="I102" s="61"/>
      <c r="J102" s="61"/>
      <c r="K102" s="61"/>
      <c r="L102" s="61"/>
      <c r="M102" s="61"/>
    </row>
    <row r="103" spans="1:13" ht="20.100000000000001" customHeight="1">
      <c r="A103" s="49"/>
      <c r="B103" s="70"/>
      <c r="C103" s="71"/>
      <c r="D103" s="71"/>
      <c r="E103" s="61"/>
      <c r="F103" s="61"/>
      <c r="G103" s="61"/>
      <c r="H103" s="61"/>
      <c r="I103" s="61"/>
      <c r="J103" s="61"/>
      <c r="K103" s="61"/>
      <c r="L103" s="61"/>
      <c r="M103" s="61"/>
    </row>
    <row r="104" spans="1:13" ht="20.100000000000001" customHeight="1">
      <c r="A104" s="49"/>
      <c r="B104" s="70"/>
      <c r="C104" s="71"/>
      <c r="D104" s="71"/>
      <c r="E104" s="61"/>
      <c r="F104" s="61"/>
      <c r="G104" s="61"/>
      <c r="H104" s="61"/>
      <c r="I104" s="61"/>
      <c r="J104" s="61"/>
      <c r="K104" s="61"/>
      <c r="L104" s="61"/>
      <c r="M104" s="61"/>
    </row>
    <row r="105" spans="1:13" ht="20.100000000000001" customHeight="1">
      <c r="A105" s="49"/>
      <c r="B105" s="70"/>
      <c r="C105" s="71"/>
      <c r="D105" s="71"/>
      <c r="E105" s="61"/>
      <c r="F105" s="61"/>
      <c r="G105" s="61"/>
      <c r="H105" s="61"/>
      <c r="I105" s="61"/>
      <c r="J105" s="61"/>
      <c r="K105" s="61"/>
      <c r="L105" s="61"/>
      <c r="M105" s="61"/>
    </row>
    <row r="106" spans="1:13" ht="20.100000000000001" customHeight="1">
      <c r="A106" s="49"/>
      <c r="B106" s="70"/>
      <c r="C106" s="71"/>
      <c r="D106" s="71"/>
      <c r="E106" s="61"/>
      <c r="F106" s="61"/>
      <c r="G106" s="61"/>
      <c r="H106" s="61"/>
      <c r="I106" s="61"/>
      <c r="J106" s="61"/>
      <c r="K106" s="61"/>
      <c r="L106" s="61"/>
      <c r="M106" s="61"/>
    </row>
    <row r="107" spans="1:13" ht="20.100000000000001" customHeight="1">
      <c r="A107" s="49"/>
      <c r="B107" s="70"/>
      <c r="C107" s="71"/>
      <c r="D107" s="71"/>
      <c r="E107" s="61"/>
      <c r="F107" s="61"/>
      <c r="G107" s="61"/>
      <c r="H107" s="61"/>
      <c r="I107" s="61"/>
      <c r="J107" s="61"/>
      <c r="K107" s="61"/>
      <c r="L107" s="61"/>
      <c r="M107" s="61"/>
    </row>
    <row r="108" spans="1:13" ht="20.100000000000001" customHeight="1">
      <c r="A108" s="49"/>
      <c r="B108" s="70"/>
      <c r="C108" s="71"/>
      <c r="D108" s="71"/>
      <c r="E108" s="61"/>
      <c r="F108" s="61"/>
      <c r="G108" s="61"/>
      <c r="H108" s="61"/>
      <c r="I108" s="61"/>
      <c r="J108" s="61"/>
      <c r="K108" s="61"/>
      <c r="L108" s="61"/>
      <c r="M108" s="61"/>
    </row>
  </sheetData>
  <mergeCells count="1">
    <mergeCell ref="A1:M1"/>
  </mergeCells>
  <pageMargins left="1" right="1" top="1" bottom="1" header="0.25" footer="0.25"/>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7"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18</v>
      </c>
      <c r="G3" s="9" t="s">
        <v>16</v>
      </c>
      <c r="H3" s="9" t="s">
        <v>17</v>
      </c>
      <c r="I3" s="57"/>
    </row>
    <row r="4" spans="1:9" ht="20.65" customHeight="1">
      <c r="A4" s="12"/>
      <c r="B4" s="9" t="s">
        <v>27</v>
      </c>
      <c r="C4" s="18">
        <v>37</v>
      </c>
      <c r="D4" s="19">
        <f>C4/C9</f>
        <v>0.13653136531365315</v>
      </c>
      <c r="E4" s="59"/>
      <c r="F4" s="9" t="s">
        <v>28</v>
      </c>
      <c r="G4" s="18">
        <v>8</v>
      </c>
      <c r="H4" s="19">
        <f>G4/G9</f>
        <v>3.0303030303030304E-2</v>
      </c>
      <c r="I4" s="60"/>
    </row>
    <row r="5" spans="1:9" ht="20.65" customHeight="1">
      <c r="A5" s="12"/>
      <c r="B5" s="9" t="s">
        <v>37</v>
      </c>
      <c r="C5" s="18">
        <v>29</v>
      </c>
      <c r="D5" s="19">
        <f>C5/C9</f>
        <v>0.1070110701107011</v>
      </c>
      <c r="E5" s="59"/>
      <c r="F5" s="9" t="s">
        <v>38</v>
      </c>
      <c r="G5" s="18">
        <v>95</v>
      </c>
      <c r="H5" s="19">
        <f>G5/G9</f>
        <v>0.35984848484848486</v>
      </c>
      <c r="I5" s="60"/>
    </row>
    <row r="6" spans="1:9" ht="20.65" customHeight="1">
      <c r="A6" s="12"/>
      <c r="B6" s="9" t="s">
        <v>47</v>
      </c>
      <c r="C6" s="18">
        <v>3</v>
      </c>
      <c r="D6" s="19">
        <f>C6/C9</f>
        <v>1.107011070110701E-2</v>
      </c>
      <c r="E6" s="59"/>
      <c r="F6" s="9" t="s">
        <v>48</v>
      </c>
      <c r="G6" s="18">
        <v>34</v>
      </c>
      <c r="H6" s="19">
        <f>G6/G9</f>
        <v>0.12878787878787878</v>
      </c>
      <c r="I6" s="60"/>
    </row>
    <row r="7" spans="1:9" ht="20.65" customHeight="1">
      <c r="A7" s="12"/>
      <c r="B7" s="9" t="s">
        <v>52</v>
      </c>
      <c r="C7" s="18">
        <v>201</v>
      </c>
      <c r="D7" s="19">
        <f>C7/C9</f>
        <v>0.74169741697416969</v>
      </c>
      <c r="E7" s="59"/>
      <c r="F7" s="9" t="s">
        <v>53</v>
      </c>
      <c r="G7" s="18">
        <v>27</v>
      </c>
      <c r="H7" s="19">
        <f>G7/G9</f>
        <v>0.10227272727272728</v>
      </c>
      <c r="I7" s="60"/>
    </row>
    <row r="8" spans="1:9" ht="20.65" customHeight="1">
      <c r="A8" s="12"/>
      <c r="B8" s="9" t="s">
        <v>55</v>
      </c>
      <c r="C8" s="18">
        <v>1</v>
      </c>
      <c r="D8" s="19">
        <f>C8/C9</f>
        <v>3.6900369003690036E-3</v>
      </c>
      <c r="E8" s="59"/>
      <c r="F8" s="9" t="s">
        <v>56</v>
      </c>
      <c r="G8" s="18">
        <v>100</v>
      </c>
      <c r="H8" s="19">
        <f>G8/G9</f>
        <v>0.37878787878787878</v>
      </c>
      <c r="I8" s="60"/>
    </row>
    <row r="9" spans="1:9" ht="20.65" customHeight="1">
      <c r="A9" s="12"/>
      <c r="B9" s="9" t="s">
        <v>50</v>
      </c>
      <c r="C9" s="18">
        <f>SUM(C4:C8)</f>
        <v>271</v>
      </c>
      <c r="D9" s="19">
        <f>SUM(D4:D8)</f>
        <v>0.99999999999999989</v>
      </c>
      <c r="E9" s="59"/>
      <c r="F9" s="9" t="s">
        <v>50</v>
      </c>
      <c r="G9" s="18">
        <f>SUM(G4:G8)</f>
        <v>264</v>
      </c>
      <c r="H9" s="19">
        <f>SUM(H4:H8)</f>
        <v>1</v>
      </c>
      <c r="I9" s="60"/>
    </row>
    <row r="10" spans="1:9" ht="20.65" customHeight="1">
      <c r="A10" s="49"/>
      <c r="B10" s="62"/>
      <c r="C10" s="63"/>
      <c r="D10" s="63"/>
      <c r="E10" s="61"/>
      <c r="F10" s="65"/>
      <c r="G10" s="65"/>
      <c r="H10" s="65"/>
      <c r="I10" s="61"/>
    </row>
    <row r="11" spans="1:9" ht="20.65" customHeight="1">
      <c r="A11" s="12"/>
      <c r="B11" s="9" t="s">
        <v>75</v>
      </c>
      <c r="C11" s="9" t="s">
        <v>16</v>
      </c>
      <c r="D11" s="9" t="s">
        <v>17</v>
      </c>
      <c r="E11" s="60"/>
      <c r="F11" s="61"/>
      <c r="G11" s="61"/>
      <c r="H11" s="61"/>
      <c r="I11" s="61"/>
    </row>
    <row r="12" spans="1:9" ht="20.65" customHeight="1">
      <c r="A12" s="12"/>
      <c r="B12" s="9" t="s">
        <v>81</v>
      </c>
      <c r="C12" s="18">
        <v>89</v>
      </c>
      <c r="D12" s="19">
        <f>C12/C15</f>
        <v>0.33458646616541354</v>
      </c>
      <c r="E12" s="60"/>
      <c r="F12" s="61"/>
      <c r="G12" s="61"/>
      <c r="H12" s="61"/>
      <c r="I12" s="61"/>
    </row>
    <row r="13" spans="1:9" ht="32.65" customHeight="1">
      <c r="A13" s="12"/>
      <c r="B13" s="9" t="s">
        <v>85</v>
      </c>
      <c r="C13" s="18">
        <v>153</v>
      </c>
      <c r="D13" s="19">
        <f>C13/C15</f>
        <v>0.57518796992481203</v>
      </c>
      <c r="E13" s="60"/>
      <c r="F13" s="61"/>
      <c r="G13" s="61"/>
      <c r="H13" s="61"/>
      <c r="I13" s="61"/>
    </row>
    <row r="14" spans="1:9" ht="20.65" customHeight="1">
      <c r="A14" s="12"/>
      <c r="B14" s="9" t="s">
        <v>90</v>
      </c>
      <c r="C14" s="18">
        <v>24</v>
      </c>
      <c r="D14" s="19">
        <f>C14/C15</f>
        <v>9.0225563909774431E-2</v>
      </c>
      <c r="E14" s="60"/>
      <c r="F14" s="61"/>
      <c r="G14" s="61"/>
      <c r="H14" s="61"/>
      <c r="I14" s="61"/>
    </row>
    <row r="15" spans="1:9" ht="20.65" customHeight="1">
      <c r="A15" s="12"/>
      <c r="B15" s="9" t="s">
        <v>50</v>
      </c>
      <c r="C15" s="18">
        <f>SUM(C12:C14)</f>
        <v>266</v>
      </c>
      <c r="D15" s="19">
        <f>SUM(D12:D14)</f>
        <v>1</v>
      </c>
      <c r="E15" s="60"/>
      <c r="F15" s="61"/>
      <c r="G15" s="61"/>
      <c r="H15" s="61"/>
      <c r="I15" s="61"/>
    </row>
    <row r="16" spans="1:9" ht="20.65" customHeight="1">
      <c r="A16" s="49"/>
      <c r="B16" s="62"/>
      <c r="C16" s="63"/>
      <c r="D16" s="63"/>
      <c r="E16" s="61"/>
      <c r="F16" s="61"/>
      <c r="G16" s="61"/>
      <c r="H16" s="61"/>
      <c r="I16" s="61"/>
    </row>
    <row r="17" spans="1:9" ht="20.65" customHeight="1">
      <c r="A17" s="12"/>
      <c r="B17" s="9" t="s">
        <v>108</v>
      </c>
      <c r="C17" s="9" t="s">
        <v>16</v>
      </c>
      <c r="D17" s="9" t="s">
        <v>17</v>
      </c>
      <c r="E17" s="60"/>
      <c r="F17" s="61"/>
      <c r="G17" s="61"/>
      <c r="H17" s="61"/>
      <c r="I17" s="61"/>
    </row>
    <row r="18" spans="1:9" ht="20.65" customHeight="1">
      <c r="A18" s="12"/>
      <c r="B18" s="9" t="s">
        <v>111</v>
      </c>
      <c r="C18" s="18">
        <v>57</v>
      </c>
      <c r="D18" s="19">
        <f>C18/C22</f>
        <v>0.22007722007722008</v>
      </c>
      <c r="E18" s="60"/>
      <c r="F18" s="61"/>
      <c r="G18" s="61"/>
      <c r="H18" s="61"/>
      <c r="I18" s="61"/>
    </row>
    <row r="19" spans="1:9" ht="20.65" customHeight="1">
      <c r="A19" s="12"/>
      <c r="B19" s="9" t="s">
        <v>114</v>
      </c>
      <c r="C19" s="18">
        <v>98</v>
      </c>
      <c r="D19" s="19">
        <f>C19/C22</f>
        <v>0.3783783783783784</v>
      </c>
      <c r="E19" s="60"/>
      <c r="F19" s="61"/>
      <c r="G19" s="61"/>
      <c r="H19" s="61"/>
      <c r="I19" s="61"/>
    </row>
    <row r="20" spans="1:9" ht="20.65" customHeight="1">
      <c r="A20" s="12"/>
      <c r="B20" s="9" t="s">
        <v>120</v>
      </c>
      <c r="C20" s="18">
        <v>36</v>
      </c>
      <c r="D20" s="19">
        <f>C20/C22</f>
        <v>0.138996138996139</v>
      </c>
      <c r="E20" s="60"/>
      <c r="F20" s="61"/>
      <c r="G20" s="61"/>
      <c r="H20" s="61"/>
      <c r="I20" s="61"/>
    </row>
    <row r="21" spans="1:9" ht="20.65" customHeight="1">
      <c r="A21" s="12"/>
      <c r="B21" s="9" t="s">
        <v>127</v>
      </c>
      <c r="C21" s="18">
        <v>68</v>
      </c>
      <c r="D21" s="19">
        <f>C21/C22</f>
        <v>0.26254826254826252</v>
      </c>
      <c r="E21" s="60"/>
      <c r="F21" s="61"/>
      <c r="G21" s="61"/>
      <c r="H21" s="61"/>
      <c r="I21" s="61"/>
    </row>
    <row r="22" spans="1:9" ht="20.65" customHeight="1">
      <c r="A22" s="12"/>
      <c r="B22" s="9" t="s">
        <v>50</v>
      </c>
      <c r="C22" s="18">
        <f>SUM(C18:C21)</f>
        <v>259</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120</v>
      </c>
      <c r="D25" s="19">
        <f>C25/C27</f>
        <v>0.50847457627118642</v>
      </c>
      <c r="E25" s="60"/>
      <c r="F25" s="61"/>
      <c r="G25" s="61"/>
      <c r="H25" s="61"/>
      <c r="I25" s="61"/>
    </row>
    <row r="26" spans="1:9" ht="20.65" customHeight="1">
      <c r="A26" s="12"/>
      <c r="B26" s="9" t="s">
        <v>148</v>
      </c>
      <c r="C26" s="18">
        <v>116</v>
      </c>
      <c r="D26" s="19">
        <f>C26/C27</f>
        <v>0.49152542372881358</v>
      </c>
      <c r="E26" s="60"/>
      <c r="F26" s="61"/>
      <c r="G26" s="61"/>
      <c r="H26" s="61"/>
      <c r="I26" s="61"/>
    </row>
    <row r="27" spans="1:9" ht="20.65" customHeight="1">
      <c r="A27" s="12"/>
      <c r="B27" s="9" t="s">
        <v>50</v>
      </c>
      <c r="C27" s="18">
        <f>SUM(C25:C26)</f>
        <v>236</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41</v>
      </c>
      <c r="D30" s="19">
        <f>C30/C33</f>
        <v>0.2</v>
      </c>
      <c r="E30" s="60"/>
      <c r="F30" s="61"/>
      <c r="G30" s="61"/>
      <c r="H30" s="61"/>
      <c r="I30" s="61"/>
    </row>
    <row r="31" spans="1:9" ht="20.65" customHeight="1">
      <c r="A31" s="12"/>
      <c r="B31" s="9" t="s">
        <v>169</v>
      </c>
      <c r="C31" s="18">
        <v>127</v>
      </c>
      <c r="D31" s="19">
        <f>C31/C33</f>
        <v>0.61951219512195121</v>
      </c>
      <c r="E31" s="60"/>
      <c r="F31" s="61"/>
      <c r="G31" s="61"/>
      <c r="H31" s="61"/>
      <c r="I31" s="61"/>
    </row>
    <row r="32" spans="1:9" ht="32.65" customHeight="1">
      <c r="A32" s="12"/>
      <c r="B32" s="9" t="s">
        <v>176</v>
      </c>
      <c r="C32" s="18">
        <v>37</v>
      </c>
      <c r="D32" s="19">
        <f>C32/C33</f>
        <v>0.18048780487804877</v>
      </c>
      <c r="E32" s="60"/>
      <c r="F32" s="61"/>
      <c r="G32" s="61"/>
      <c r="H32" s="61"/>
      <c r="I32" s="61"/>
    </row>
    <row r="33" spans="1:9" ht="20.65" customHeight="1">
      <c r="A33" s="12"/>
      <c r="B33" s="9" t="s">
        <v>50</v>
      </c>
      <c r="C33" s="18">
        <f>SUM(C30:C32)</f>
        <v>205</v>
      </c>
      <c r="D33" s="19">
        <f>SUM(D30:D32)</f>
        <v>1</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36</v>
      </c>
      <c r="D36" s="19">
        <f>C36/C38</f>
        <v>0.20571428571428571</v>
      </c>
      <c r="E36" s="60"/>
      <c r="F36" s="61"/>
      <c r="G36" s="61"/>
      <c r="H36" s="61"/>
      <c r="I36" s="61"/>
    </row>
    <row r="37" spans="1:9" ht="20.65" customHeight="1">
      <c r="A37" s="12"/>
      <c r="B37" s="9" t="s">
        <v>199</v>
      </c>
      <c r="C37" s="18">
        <v>139</v>
      </c>
      <c r="D37" s="19">
        <f>C37/C38</f>
        <v>0.79428571428571426</v>
      </c>
      <c r="E37" s="60"/>
      <c r="F37" s="61"/>
      <c r="G37" s="61"/>
      <c r="H37" s="61"/>
      <c r="I37" s="61"/>
    </row>
    <row r="38" spans="1:9" ht="20.65" customHeight="1">
      <c r="A38" s="12"/>
      <c r="B38" s="9" t="s">
        <v>50</v>
      </c>
      <c r="C38" s="18">
        <f>SUM(C36:C37)</f>
        <v>175</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89</v>
      </c>
      <c r="D41" s="19">
        <f>C41/C44</f>
        <v>0.53614457831325302</v>
      </c>
      <c r="E41" s="60"/>
      <c r="F41" s="61"/>
      <c r="G41" s="61"/>
      <c r="H41" s="61"/>
      <c r="I41" s="61"/>
    </row>
    <row r="42" spans="1:9" ht="20.65" customHeight="1">
      <c r="A42" s="12"/>
      <c r="B42" s="9" t="s">
        <v>220</v>
      </c>
      <c r="C42" s="18">
        <v>31</v>
      </c>
      <c r="D42" s="19">
        <f>C42/C44</f>
        <v>0.18674698795180722</v>
      </c>
      <c r="E42" s="60"/>
      <c r="F42" s="61"/>
      <c r="G42" s="61"/>
      <c r="H42" s="61"/>
      <c r="I42" s="61"/>
    </row>
    <row r="43" spans="1:9" ht="32.65" customHeight="1">
      <c r="A43" s="12"/>
      <c r="B43" s="9" t="s">
        <v>224</v>
      </c>
      <c r="C43" s="18">
        <v>46</v>
      </c>
      <c r="D43" s="19">
        <f>C43/C44</f>
        <v>0.27710843373493976</v>
      </c>
      <c r="E43" s="60"/>
      <c r="F43" s="61"/>
      <c r="G43" s="61"/>
      <c r="H43" s="61"/>
      <c r="I43" s="61"/>
    </row>
    <row r="44" spans="1:9" ht="20.65" customHeight="1">
      <c r="A44" s="12"/>
      <c r="B44" s="9" t="s">
        <v>50</v>
      </c>
      <c r="C44" s="18">
        <f>SUM(C41:C43)</f>
        <v>166</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94</v>
      </c>
      <c r="D47" s="19">
        <f>C47/C49</f>
        <v>0.55952380952380953</v>
      </c>
      <c r="E47" s="60"/>
      <c r="F47" s="61"/>
      <c r="G47" s="61"/>
      <c r="H47" s="61"/>
      <c r="I47" s="61"/>
    </row>
    <row r="48" spans="1:9" ht="32.65" customHeight="1">
      <c r="A48" s="12"/>
      <c r="B48" s="9" t="s">
        <v>241</v>
      </c>
      <c r="C48" s="18">
        <v>74</v>
      </c>
      <c r="D48" s="19">
        <f>C48/C49</f>
        <v>0.44047619047619047</v>
      </c>
      <c r="E48" s="60"/>
      <c r="F48" s="61"/>
      <c r="G48" s="61"/>
      <c r="H48" s="61"/>
      <c r="I48" s="61"/>
    </row>
    <row r="49" spans="1:9" ht="20.65" customHeight="1">
      <c r="A49" s="12"/>
      <c r="B49" s="9" t="s">
        <v>50</v>
      </c>
      <c r="C49" s="18">
        <f>SUM(C47:C48)</f>
        <v>168</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122</v>
      </c>
      <c r="D52" s="19">
        <f>C52/C54</f>
        <v>0.74390243902439024</v>
      </c>
      <c r="E52" s="60"/>
      <c r="F52" s="61"/>
      <c r="G52" s="61"/>
      <c r="H52" s="61"/>
      <c r="I52" s="61"/>
    </row>
    <row r="53" spans="1:9" ht="20.65" customHeight="1">
      <c r="A53" s="12"/>
      <c r="B53" s="9" t="s">
        <v>259</v>
      </c>
      <c r="C53" s="18">
        <v>42</v>
      </c>
      <c r="D53" s="19">
        <f>C53/C54</f>
        <v>0.25609756097560976</v>
      </c>
      <c r="E53" s="60"/>
      <c r="F53" s="61"/>
      <c r="G53" s="61"/>
      <c r="H53" s="61"/>
      <c r="I53" s="61"/>
    </row>
    <row r="54" spans="1:9" ht="20.65" customHeight="1">
      <c r="A54" s="12"/>
      <c r="B54" s="9" t="s">
        <v>50</v>
      </c>
      <c r="C54" s="18">
        <f>SUM(C52:C53)</f>
        <v>164</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89</v>
      </c>
      <c r="D57" s="19">
        <f>C57/C60</f>
        <v>0.52352941176470591</v>
      </c>
      <c r="E57" s="60"/>
      <c r="F57" s="61"/>
      <c r="G57" s="61"/>
      <c r="H57" s="61"/>
      <c r="I57" s="61"/>
    </row>
    <row r="58" spans="1:9" ht="20.65" customHeight="1">
      <c r="A58" s="12"/>
      <c r="B58" s="9" t="s">
        <v>274</v>
      </c>
      <c r="C58" s="18">
        <v>58</v>
      </c>
      <c r="D58" s="19">
        <f>C58/C60</f>
        <v>0.3411764705882353</v>
      </c>
      <c r="E58" s="60"/>
      <c r="F58" s="61"/>
      <c r="G58" s="61"/>
      <c r="H58" s="61"/>
      <c r="I58" s="61"/>
    </row>
    <row r="59" spans="1:9" ht="20.65" customHeight="1">
      <c r="A59" s="12"/>
      <c r="B59" s="9" t="s">
        <v>278</v>
      </c>
      <c r="C59" s="18">
        <v>23</v>
      </c>
      <c r="D59" s="19">
        <f>C59/C60</f>
        <v>0.13529411764705881</v>
      </c>
      <c r="E59" s="60"/>
      <c r="F59" s="61"/>
      <c r="G59" s="61"/>
      <c r="H59" s="61"/>
      <c r="I59" s="61"/>
    </row>
    <row r="60" spans="1:9" ht="20.65" customHeight="1">
      <c r="A60" s="12"/>
      <c r="B60" s="9" t="s">
        <v>50</v>
      </c>
      <c r="C60" s="18">
        <f>SUM(C57:C59)</f>
        <v>170</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64</v>
      </c>
      <c r="D63" s="19">
        <f>C63/C65</f>
        <v>0.3902439024390244</v>
      </c>
      <c r="E63" s="60"/>
      <c r="F63" s="61"/>
      <c r="G63" s="61"/>
      <c r="H63" s="61"/>
      <c r="I63" s="61"/>
    </row>
    <row r="64" spans="1:9" ht="20.65" customHeight="1">
      <c r="A64" s="12"/>
      <c r="B64" s="9" t="s">
        <v>295</v>
      </c>
      <c r="C64" s="18">
        <v>100</v>
      </c>
      <c r="D64" s="19">
        <f>C64/C65</f>
        <v>0.6097560975609756</v>
      </c>
      <c r="E64" s="60"/>
      <c r="F64" s="61"/>
      <c r="G64" s="61"/>
      <c r="H64" s="61"/>
      <c r="I64" s="61"/>
    </row>
    <row r="65" spans="1:9" ht="20.65" customHeight="1">
      <c r="A65" s="12"/>
      <c r="B65" s="9" t="s">
        <v>50</v>
      </c>
      <c r="C65" s="18">
        <f>SUM(C63:C64)</f>
        <v>164</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37</v>
      </c>
      <c r="D68" s="19">
        <f>C68/C70</f>
        <v>0.1796116504854369</v>
      </c>
      <c r="E68" s="60"/>
      <c r="F68" s="61"/>
      <c r="G68" s="61"/>
      <c r="H68" s="61"/>
      <c r="I68" s="61"/>
    </row>
    <row r="69" spans="1:9" ht="20.65" customHeight="1">
      <c r="A69" s="12"/>
      <c r="B69" s="9" t="s">
        <v>309</v>
      </c>
      <c r="C69" s="18">
        <v>169</v>
      </c>
      <c r="D69" s="19">
        <f>C69/C70</f>
        <v>0.82038834951456308</v>
      </c>
      <c r="E69" s="60"/>
      <c r="F69" s="61"/>
      <c r="G69" s="61"/>
      <c r="H69" s="61"/>
      <c r="I69" s="61"/>
    </row>
    <row r="70" spans="1:9" ht="20.65" customHeight="1">
      <c r="A70" s="12"/>
      <c r="B70" s="9" t="s">
        <v>50</v>
      </c>
      <c r="C70" s="18">
        <f>SUM(C68:C69)</f>
        <v>206</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17</v>
      </c>
      <c r="D73" s="19">
        <f>C73/C76</f>
        <v>7.9812206572769953E-2</v>
      </c>
      <c r="E73" s="60"/>
      <c r="F73" s="61"/>
      <c r="G73" s="61"/>
      <c r="H73" s="61"/>
      <c r="I73" s="61"/>
    </row>
    <row r="74" spans="1:9" ht="20.65" customHeight="1">
      <c r="A74" s="12"/>
      <c r="B74" s="9" t="s">
        <v>321</v>
      </c>
      <c r="C74" s="18">
        <v>23</v>
      </c>
      <c r="D74" s="19">
        <f>C74/C76</f>
        <v>0.107981220657277</v>
      </c>
      <c r="E74" s="60"/>
      <c r="F74" s="61"/>
      <c r="G74" s="61"/>
      <c r="H74" s="61"/>
      <c r="I74" s="61"/>
    </row>
    <row r="75" spans="1:9" ht="20.65" customHeight="1">
      <c r="A75" s="12"/>
      <c r="B75" s="9" t="s">
        <v>323</v>
      </c>
      <c r="C75" s="18">
        <v>173</v>
      </c>
      <c r="D75" s="19">
        <f>C75/C76</f>
        <v>0.81220657276995301</v>
      </c>
      <c r="E75" s="60"/>
      <c r="F75" s="61"/>
      <c r="G75" s="61"/>
      <c r="H75" s="61"/>
      <c r="I75" s="61"/>
    </row>
    <row r="76" spans="1:9" ht="20.65" customHeight="1">
      <c r="A76" s="12"/>
      <c r="B76" s="9" t="s">
        <v>50</v>
      </c>
      <c r="C76" s="18">
        <f>SUM(C73:C75)</f>
        <v>213</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55</v>
      </c>
      <c r="D79" s="19">
        <f>C79/C82</f>
        <v>0.24886877828054299</v>
      </c>
      <c r="E79" s="60"/>
      <c r="F79" s="61"/>
      <c r="G79" s="61"/>
      <c r="H79" s="61"/>
      <c r="I79" s="61"/>
    </row>
    <row r="80" spans="1:9" ht="20.65" customHeight="1">
      <c r="A80" s="12"/>
      <c r="B80" s="9" t="s">
        <v>332</v>
      </c>
      <c r="C80" s="18">
        <v>25</v>
      </c>
      <c r="D80" s="19">
        <f>C80/C82</f>
        <v>0.11312217194570136</v>
      </c>
      <c r="E80" s="60"/>
      <c r="F80" s="61"/>
      <c r="G80" s="61"/>
      <c r="H80" s="61"/>
      <c r="I80" s="61"/>
    </row>
    <row r="81" spans="1:9" ht="20.65" customHeight="1">
      <c r="A81" s="12"/>
      <c r="B81" s="9" t="s">
        <v>333</v>
      </c>
      <c r="C81" s="18">
        <v>141</v>
      </c>
      <c r="D81" s="19">
        <f>C81/C82</f>
        <v>0.63800904977375561</v>
      </c>
      <c r="E81" s="60"/>
      <c r="F81" s="61"/>
      <c r="G81" s="61"/>
      <c r="H81" s="61"/>
      <c r="I81" s="61"/>
    </row>
    <row r="82" spans="1:9" ht="20.65" customHeight="1">
      <c r="A82" s="12"/>
      <c r="B82" s="9" t="s">
        <v>50</v>
      </c>
      <c r="C82" s="18">
        <f>SUM(C79:C81)</f>
        <v>221</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15</v>
      </c>
      <c r="D85" s="19">
        <f>C85/C89</f>
        <v>7.4999999999999997E-2</v>
      </c>
      <c r="E85" s="60"/>
      <c r="F85" s="61"/>
      <c r="G85" s="61"/>
      <c r="H85" s="61"/>
      <c r="I85" s="61"/>
    </row>
    <row r="86" spans="1:9" ht="20.65" customHeight="1">
      <c r="A86" s="12"/>
      <c r="B86" s="9" t="s">
        <v>342</v>
      </c>
      <c r="C86" s="18">
        <v>68</v>
      </c>
      <c r="D86" s="19">
        <f>C86/C89</f>
        <v>0.34</v>
      </c>
      <c r="E86" s="60"/>
      <c r="F86" s="61"/>
      <c r="G86" s="61"/>
      <c r="H86" s="61"/>
      <c r="I86" s="61"/>
    </row>
    <row r="87" spans="1:9" ht="20.65" customHeight="1">
      <c r="A87" s="12"/>
      <c r="B87" s="9" t="s">
        <v>344</v>
      </c>
      <c r="C87" s="18">
        <v>39</v>
      </c>
      <c r="D87" s="19">
        <f>C87/C89</f>
        <v>0.19500000000000001</v>
      </c>
      <c r="E87" s="60"/>
      <c r="F87" s="61"/>
      <c r="G87" s="61"/>
      <c r="H87" s="61"/>
      <c r="I87" s="61"/>
    </row>
    <row r="88" spans="1:9" ht="20.65" customHeight="1">
      <c r="A88" s="12"/>
      <c r="B88" s="9" t="s">
        <v>346</v>
      </c>
      <c r="C88" s="18">
        <v>78</v>
      </c>
      <c r="D88" s="19">
        <f>C88/C89</f>
        <v>0.39</v>
      </c>
      <c r="E88" s="60"/>
      <c r="F88" s="61"/>
      <c r="G88" s="61"/>
      <c r="H88" s="61"/>
      <c r="I88" s="61"/>
    </row>
    <row r="89" spans="1:9" ht="20.65" customHeight="1">
      <c r="A89" s="12"/>
      <c r="B89" s="9" t="s">
        <v>50</v>
      </c>
      <c r="C89" s="18">
        <f>SUM(C85:C88)</f>
        <v>200</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102</v>
      </c>
      <c r="D92" s="19">
        <f>C92/C94</f>
        <v>0.55434782608695654</v>
      </c>
      <c r="E92" s="60"/>
      <c r="F92" s="61"/>
      <c r="G92" s="61"/>
      <c r="H92" s="61"/>
      <c r="I92" s="61"/>
    </row>
    <row r="93" spans="1:9" ht="20.65" customHeight="1">
      <c r="A93" s="12"/>
      <c r="B93" s="9" t="s">
        <v>355</v>
      </c>
      <c r="C93" s="18">
        <v>82</v>
      </c>
      <c r="D93" s="19">
        <f>C93/C94</f>
        <v>0.44565217391304346</v>
      </c>
      <c r="E93" s="60"/>
      <c r="F93" s="61"/>
      <c r="G93" s="61"/>
      <c r="H93" s="61"/>
      <c r="I93" s="61"/>
    </row>
    <row r="94" spans="1:9" ht="20.65" customHeight="1">
      <c r="A94" s="12"/>
      <c r="B94" s="9" t="s">
        <v>50</v>
      </c>
      <c r="C94" s="18">
        <f>SUM(C92:C93)</f>
        <v>184</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122</v>
      </c>
      <c r="D97" s="19">
        <f>C97/C99</f>
        <v>0.70930232558139539</v>
      </c>
      <c r="E97" s="60"/>
      <c r="F97" s="61"/>
      <c r="G97" s="61"/>
      <c r="H97" s="61"/>
      <c r="I97" s="61"/>
    </row>
    <row r="98" spans="1:9" ht="20.65" customHeight="1">
      <c r="A98" s="12"/>
      <c r="B98" s="9" t="s">
        <v>364</v>
      </c>
      <c r="C98" s="18">
        <v>50</v>
      </c>
      <c r="D98" s="19">
        <f>C98/C99</f>
        <v>0.29069767441860467</v>
      </c>
      <c r="E98" s="60"/>
      <c r="F98" s="61"/>
      <c r="G98" s="61"/>
      <c r="H98" s="61"/>
      <c r="I98" s="61"/>
    </row>
    <row r="99" spans="1:9" ht="20.65" customHeight="1">
      <c r="A99" s="12"/>
      <c r="B99" s="9" t="s">
        <v>50</v>
      </c>
      <c r="C99" s="18">
        <f>SUM(C97:C98)</f>
        <v>172</v>
      </c>
      <c r="D99" s="19">
        <f>SUM(D97:D98)</f>
        <v>1</v>
      </c>
      <c r="E99" s="60"/>
      <c r="F99" s="61"/>
      <c r="G99" s="61"/>
      <c r="H99" s="61"/>
      <c r="I99" s="61"/>
    </row>
    <row r="100" spans="1:9" ht="20.45" customHeight="1">
      <c r="A100" s="49"/>
      <c r="B100" s="68"/>
      <c r="C100" s="69"/>
      <c r="D100" s="69"/>
      <c r="E100" s="61"/>
      <c r="F100" s="61"/>
      <c r="G100" s="61"/>
      <c r="H100" s="61"/>
      <c r="I100" s="61"/>
    </row>
    <row r="101" spans="1:9" ht="20.100000000000001" customHeight="1">
      <c r="A101" s="49"/>
      <c r="B101" s="70"/>
      <c r="C101" s="71"/>
      <c r="D101" s="71"/>
      <c r="E101" s="61"/>
      <c r="F101" s="61"/>
      <c r="G101" s="61"/>
      <c r="H101" s="61"/>
      <c r="I101" s="61"/>
    </row>
    <row r="102" spans="1:9" ht="20.100000000000001" customHeight="1">
      <c r="A102" s="49"/>
      <c r="B102" s="70"/>
      <c r="C102" s="71"/>
      <c r="D102" s="71"/>
      <c r="E102" s="61"/>
      <c r="F102" s="61"/>
      <c r="G102" s="61"/>
      <c r="H102" s="61"/>
      <c r="I102" s="61"/>
    </row>
    <row r="103" spans="1:9" ht="20.100000000000001" customHeight="1">
      <c r="A103" s="49"/>
      <c r="B103" s="70"/>
      <c r="C103" s="71"/>
      <c r="D103" s="71"/>
      <c r="E103" s="61"/>
      <c r="F103" s="61"/>
      <c r="G103" s="61"/>
      <c r="H103" s="61"/>
      <c r="I103" s="61"/>
    </row>
    <row r="104" spans="1:9" ht="20.100000000000001" customHeight="1">
      <c r="A104" s="49"/>
      <c r="B104" s="70"/>
      <c r="C104" s="71"/>
      <c r="D104" s="71"/>
      <c r="E104" s="61"/>
      <c r="F104" s="61"/>
      <c r="G104" s="61"/>
      <c r="H104" s="61"/>
      <c r="I104" s="61"/>
    </row>
    <row r="105" spans="1:9" ht="20.100000000000001" customHeight="1">
      <c r="A105" s="49"/>
      <c r="B105" s="70"/>
      <c r="C105" s="71"/>
      <c r="D105" s="71"/>
      <c r="E105" s="61"/>
      <c r="F105" s="61"/>
      <c r="G105" s="61"/>
      <c r="H105" s="61"/>
      <c r="I105" s="61"/>
    </row>
    <row r="106" spans="1:9" ht="20.100000000000001" customHeight="1">
      <c r="A106" s="49"/>
      <c r="B106" s="70"/>
      <c r="C106" s="71"/>
      <c r="D106" s="71"/>
      <c r="E106" s="61"/>
      <c r="F106" s="61"/>
      <c r="G106" s="61"/>
      <c r="H106" s="61"/>
      <c r="I106" s="61"/>
    </row>
    <row r="107" spans="1:9" ht="20.100000000000001" customHeight="1">
      <c r="A107" s="49"/>
      <c r="B107" s="70"/>
      <c r="C107" s="71"/>
      <c r="D107" s="71"/>
      <c r="E107" s="61"/>
      <c r="F107" s="61"/>
      <c r="G107" s="61"/>
      <c r="H107" s="61"/>
      <c r="I107" s="61"/>
    </row>
    <row r="108" spans="1:9" ht="20.100000000000001" customHeight="1">
      <c r="A108" s="49"/>
      <c r="B108" s="70"/>
      <c r="C108" s="71"/>
      <c r="D108" s="71"/>
      <c r="E108" s="61"/>
      <c r="F108" s="61"/>
      <c r="G108" s="61"/>
      <c r="H108" s="61"/>
      <c r="I108" s="61"/>
    </row>
  </sheetData>
  <mergeCells count="1">
    <mergeCell ref="A1:I1"/>
  </mergeCells>
  <pageMargins left="1" right="1" top="1" bottom="1" header="0.25" footer="0.25"/>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8"/>
  <sheetViews>
    <sheetView showGridLines="0" workbookViewId="0">
      <pane xSplit="1" ySplit="2" topLeftCell="B3" activePane="bottomRight" state="frozen"/>
      <selection pane="topRight"/>
      <selection pane="bottomLeft"/>
      <selection pane="bottomRight" activeCell="B3" sqref="B3"/>
    </sheetView>
  </sheetViews>
  <sheetFormatPr defaultColWidth="16.28515625" defaultRowHeight="19.899999999999999" customHeight="1"/>
  <cols>
    <col min="1" max="256" width="16.28515625" style="78" customWidth="1"/>
  </cols>
  <sheetData>
    <row r="1" spans="1:9" ht="27.6" customHeight="1">
      <c r="A1" s="143" t="s">
        <v>5</v>
      </c>
      <c r="B1" s="143"/>
      <c r="C1" s="143"/>
      <c r="D1" s="143"/>
      <c r="E1" s="143"/>
      <c r="F1" s="143"/>
      <c r="G1" s="143"/>
      <c r="H1" s="143"/>
      <c r="I1" s="143"/>
    </row>
    <row r="2" spans="1:9" ht="20.45" customHeight="1">
      <c r="A2" s="6"/>
      <c r="B2" s="7"/>
      <c r="C2" s="7"/>
      <c r="D2" s="7"/>
      <c r="E2" s="6"/>
      <c r="F2" s="7"/>
      <c r="G2" s="7"/>
      <c r="H2" s="7"/>
      <c r="I2" s="6"/>
    </row>
    <row r="3" spans="1:9" ht="20.65" customHeight="1">
      <c r="A3" s="8"/>
      <c r="B3" s="9" t="s">
        <v>15</v>
      </c>
      <c r="C3" s="9" t="s">
        <v>16</v>
      </c>
      <c r="D3" s="9" t="s">
        <v>17</v>
      </c>
      <c r="E3" s="56"/>
      <c r="F3" s="9" t="s">
        <v>18</v>
      </c>
      <c r="G3" s="9" t="s">
        <v>16</v>
      </c>
      <c r="H3" s="9" t="s">
        <v>17</v>
      </c>
      <c r="I3" s="57"/>
    </row>
    <row r="4" spans="1:9" ht="20.65" customHeight="1">
      <c r="A4" s="12"/>
      <c r="B4" s="9" t="s">
        <v>27</v>
      </c>
      <c r="C4" s="18">
        <v>314</v>
      </c>
      <c r="D4" s="19">
        <f>C4/C9</f>
        <v>0.18192352259559674</v>
      </c>
      <c r="E4" s="59"/>
      <c r="F4" s="9" t="s">
        <v>28</v>
      </c>
      <c r="G4" s="18">
        <v>65</v>
      </c>
      <c r="H4" s="19">
        <f>G4/G9</f>
        <v>3.8167938931297711E-2</v>
      </c>
      <c r="I4" s="60"/>
    </row>
    <row r="5" spans="1:9" ht="20.65" customHeight="1">
      <c r="A5" s="12"/>
      <c r="B5" s="9" t="s">
        <v>37</v>
      </c>
      <c r="C5" s="18">
        <v>209</v>
      </c>
      <c r="D5" s="19">
        <f>C5/C9</f>
        <v>0.12108922363847045</v>
      </c>
      <c r="E5" s="59"/>
      <c r="F5" s="9" t="s">
        <v>38</v>
      </c>
      <c r="G5" s="18">
        <v>547</v>
      </c>
      <c r="H5" s="19">
        <f>G5/G9</f>
        <v>0.32119788608338229</v>
      </c>
      <c r="I5" s="60"/>
    </row>
    <row r="6" spans="1:9" ht="20.65" customHeight="1">
      <c r="A6" s="12"/>
      <c r="B6" s="9" t="s">
        <v>47</v>
      </c>
      <c r="C6" s="18">
        <v>13</v>
      </c>
      <c r="D6" s="19">
        <f>C6/C9</f>
        <v>7.5318655851680186E-3</v>
      </c>
      <c r="E6" s="59"/>
      <c r="F6" s="9" t="s">
        <v>48</v>
      </c>
      <c r="G6" s="18">
        <v>96</v>
      </c>
      <c r="H6" s="19">
        <f>G6/G9</f>
        <v>5.6371109806224312E-2</v>
      </c>
      <c r="I6" s="60"/>
    </row>
    <row r="7" spans="1:9" ht="20.65" customHeight="1">
      <c r="A7" s="12"/>
      <c r="B7" s="9" t="s">
        <v>52</v>
      </c>
      <c r="C7" s="18">
        <v>1185</v>
      </c>
      <c r="D7" s="19">
        <f>C7/C9</f>
        <v>0.68655851680185398</v>
      </c>
      <c r="E7" s="59"/>
      <c r="F7" s="9" t="s">
        <v>53</v>
      </c>
      <c r="G7" s="18">
        <v>201</v>
      </c>
      <c r="H7" s="19">
        <f>G7/G9</f>
        <v>0.11802701115678214</v>
      </c>
      <c r="I7" s="60"/>
    </row>
    <row r="8" spans="1:9" ht="20.65" customHeight="1">
      <c r="A8" s="12"/>
      <c r="B8" s="9" t="s">
        <v>55</v>
      </c>
      <c r="C8" s="18">
        <v>5</v>
      </c>
      <c r="D8" s="19">
        <f>C8/C9</f>
        <v>2.8968713789107765E-3</v>
      </c>
      <c r="E8" s="59"/>
      <c r="F8" s="9" t="s">
        <v>56</v>
      </c>
      <c r="G8" s="18">
        <v>794</v>
      </c>
      <c r="H8" s="19">
        <f>G8/G9</f>
        <v>0.46623605402231355</v>
      </c>
      <c r="I8" s="60"/>
    </row>
    <row r="9" spans="1:9" ht="20.65" customHeight="1">
      <c r="A9" s="12"/>
      <c r="B9" s="9" t="s">
        <v>50</v>
      </c>
      <c r="C9" s="18">
        <f>SUM(C4:C8)</f>
        <v>1726</v>
      </c>
      <c r="D9" s="19">
        <f>SUM(D4:D8)</f>
        <v>1</v>
      </c>
      <c r="E9" s="59"/>
      <c r="F9" s="9" t="s">
        <v>50</v>
      </c>
      <c r="G9" s="18">
        <f>SUM(G4:G8)</f>
        <v>1703</v>
      </c>
      <c r="H9" s="19">
        <f>SUM(H4:H8)</f>
        <v>1</v>
      </c>
      <c r="I9" s="60"/>
    </row>
    <row r="10" spans="1:9" ht="20.65" customHeight="1">
      <c r="A10" s="49"/>
      <c r="B10" s="62"/>
      <c r="C10" s="63"/>
      <c r="D10" s="63"/>
      <c r="E10" s="61"/>
      <c r="F10" s="65"/>
      <c r="G10" s="65"/>
      <c r="H10" s="65"/>
      <c r="I10" s="61"/>
    </row>
    <row r="11" spans="1:9" ht="20.65" customHeight="1">
      <c r="A11" s="12"/>
      <c r="B11" s="9" t="s">
        <v>75</v>
      </c>
      <c r="C11" s="9" t="s">
        <v>16</v>
      </c>
      <c r="D11" s="9" t="s">
        <v>17</v>
      </c>
      <c r="E11" s="60"/>
      <c r="F11" s="61"/>
      <c r="G11" s="61"/>
      <c r="H11" s="61"/>
      <c r="I11" s="61"/>
    </row>
    <row r="12" spans="1:9" ht="20.65" customHeight="1">
      <c r="A12" s="12"/>
      <c r="B12" s="9" t="s">
        <v>81</v>
      </c>
      <c r="C12" s="18">
        <v>590</v>
      </c>
      <c r="D12" s="19">
        <f>C12/C15</f>
        <v>0.35244922341696533</v>
      </c>
      <c r="E12" s="60"/>
      <c r="F12" s="61"/>
      <c r="G12" s="61"/>
      <c r="H12" s="61"/>
      <c r="I12" s="61"/>
    </row>
    <row r="13" spans="1:9" ht="32.65" customHeight="1">
      <c r="A13" s="12"/>
      <c r="B13" s="9" t="s">
        <v>85</v>
      </c>
      <c r="C13" s="18">
        <v>891</v>
      </c>
      <c r="D13" s="19">
        <f>C13/C15</f>
        <v>0.532258064516129</v>
      </c>
      <c r="E13" s="60"/>
      <c r="F13" s="61"/>
      <c r="G13" s="61"/>
      <c r="H13" s="61"/>
      <c r="I13" s="61"/>
    </row>
    <row r="14" spans="1:9" ht="20.65" customHeight="1">
      <c r="A14" s="12"/>
      <c r="B14" s="9" t="s">
        <v>90</v>
      </c>
      <c r="C14" s="18">
        <v>193</v>
      </c>
      <c r="D14" s="19">
        <f>C14/C15</f>
        <v>0.11529271206690561</v>
      </c>
      <c r="E14" s="60"/>
      <c r="F14" s="61"/>
      <c r="G14" s="61"/>
      <c r="H14" s="61"/>
      <c r="I14" s="61"/>
    </row>
    <row r="15" spans="1:9" ht="20.65" customHeight="1">
      <c r="A15" s="12"/>
      <c r="B15" s="9" t="s">
        <v>50</v>
      </c>
      <c r="C15" s="18">
        <f>SUM(C12:C14)</f>
        <v>1674</v>
      </c>
      <c r="D15" s="19">
        <f>SUM(D12:D14)</f>
        <v>1</v>
      </c>
      <c r="E15" s="60"/>
      <c r="F15" s="61"/>
      <c r="G15" s="61"/>
      <c r="H15" s="61"/>
      <c r="I15" s="61"/>
    </row>
    <row r="16" spans="1:9" ht="20.65" customHeight="1">
      <c r="A16" s="49"/>
      <c r="B16" s="62"/>
      <c r="C16" s="63"/>
      <c r="D16" s="63"/>
      <c r="E16" s="61"/>
      <c r="F16" s="61"/>
      <c r="G16" s="61"/>
      <c r="H16" s="61"/>
      <c r="I16" s="61"/>
    </row>
    <row r="17" spans="1:9" ht="20.65" customHeight="1">
      <c r="A17" s="12"/>
      <c r="B17" s="9" t="s">
        <v>108</v>
      </c>
      <c r="C17" s="9" t="s">
        <v>16</v>
      </c>
      <c r="D17" s="9" t="s">
        <v>17</v>
      </c>
      <c r="E17" s="60"/>
      <c r="F17" s="61"/>
      <c r="G17" s="61"/>
      <c r="H17" s="61"/>
      <c r="I17" s="61"/>
    </row>
    <row r="18" spans="1:9" ht="20.65" customHeight="1">
      <c r="A18" s="12"/>
      <c r="B18" s="9" t="s">
        <v>111</v>
      </c>
      <c r="C18" s="18">
        <v>388</v>
      </c>
      <c r="D18" s="19">
        <f>C18/C22</f>
        <v>0.23303303303303302</v>
      </c>
      <c r="E18" s="60"/>
      <c r="F18" s="61"/>
      <c r="G18" s="61"/>
      <c r="H18" s="61"/>
      <c r="I18" s="61"/>
    </row>
    <row r="19" spans="1:9" ht="20.65" customHeight="1">
      <c r="A19" s="12"/>
      <c r="B19" s="9" t="s">
        <v>114</v>
      </c>
      <c r="C19" s="18">
        <v>751</v>
      </c>
      <c r="D19" s="19">
        <f>C19/C22</f>
        <v>0.45105105105105103</v>
      </c>
      <c r="E19" s="60"/>
      <c r="F19" s="61"/>
      <c r="G19" s="61"/>
      <c r="H19" s="61"/>
      <c r="I19" s="61"/>
    </row>
    <row r="20" spans="1:9" ht="20.65" customHeight="1">
      <c r="A20" s="12"/>
      <c r="B20" s="9" t="s">
        <v>120</v>
      </c>
      <c r="C20" s="18">
        <v>292</v>
      </c>
      <c r="D20" s="19">
        <f>C20/C22</f>
        <v>0.17537537537537537</v>
      </c>
      <c r="E20" s="60"/>
      <c r="F20" s="61"/>
      <c r="G20" s="61"/>
      <c r="H20" s="61"/>
      <c r="I20" s="61"/>
    </row>
    <row r="21" spans="1:9" ht="20.65" customHeight="1">
      <c r="A21" s="12"/>
      <c r="B21" s="9" t="s">
        <v>127</v>
      </c>
      <c r="C21" s="18">
        <v>234</v>
      </c>
      <c r="D21" s="19">
        <f>C21/C22</f>
        <v>0.14054054054054055</v>
      </c>
      <c r="E21" s="60"/>
      <c r="F21" s="61"/>
      <c r="G21" s="61"/>
      <c r="H21" s="61"/>
      <c r="I21" s="61"/>
    </row>
    <row r="22" spans="1:9" ht="20.65" customHeight="1">
      <c r="A22" s="12"/>
      <c r="B22" s="9" t="s">
        <v>50</v>
      </c>
      <c r="C22" s="18">
        <f>SUM(C18:C21)</f>
        <v>1665</v>
      </c>
      <c r="D22" s="19">
        <f>SUM(D18:D21)</f>
        <v>1</v>
      </c>
      <c r="E22" s="60"/>
      <c r="F22" s="61"/>
      <c r="G22" s="61"/>
      <c r="H22" s="61"/>
      <c r="I22" s="61"/>
    </row>
    <row r="23" spans="1:9" ht="20.65" customHeight="1">
      <c r="A23" s="49"/>
      <c r="B23" s="62"/>
      <c r="C23" s="63"/>
      <c r="D23" s="63"/>
      <c r="E23" s="61"/>
      <c r="F23" s="61"/>
      <c r="G23" s="61"/>
      <c r="H23" s="61"/>
      <c r="I23" s="61"/>
    </row>
    <row r="24" spans="1:9" ht="20.65" customHeight="1">
      <c r="A24" s="12"/>
      <c r="B24" s="9" t="s">
        <v>137</v>
      </c>
      <c r="C24" s="9" t="s">
        <v>16</v>
      </c>
      <c r="D24" s="9" t="s">
        <v>17</v>
      </c>
      <c r="E24" s="60"/>
      <c r="F24" s="61"/>
      <c r="G24" s="61"/>
      <c r="H24" s="61"/>
      <c r="I24" s="61"/>
    </row>
    <row r="25" spans="1:9" ht="20.65" customHeight="1">
      <c r="A25" s="12"/>
      <c r="B25" s="9" t="s">
        <v>142</v>
      </c>
      <c r="C25" s="18">
        <v>891</v>
      </c>
      <c r="D25" s="19">
        <f>C25/C27</f>
        <v>0.56463878326996197</v>
      </c>
      <c r="E25" s="60"/>
      <c r="F25" s="61"/>
      <c r="G25" s="61"/>
      <c r="H25" s="61"/>
      <c r="I25" s="61"/>
    </row>
    <row r="26" spans="1:9" ht="20.65" customHeight="1">
      <c r="A26" s="12"/>
      <c r="B26" s="9" t="s">
        <v>148</v>
      </c>
      <c r="C26" s="18">
        <v>687</v>
      </c>
      <c r="D26" s="19">
        <f>C26/C27</f>
        <v>0.43536121673003803</v>
      </c>
      <c r="E26" s="60"/>
      <c r="F26" s="61"/>
      <c r="G26" s="61"/>
      <c r="H26" s="61"/>
      <c r="I26" s="61"/>
    </row>
    <row r="27" spans="1:9" ht="20.65" customHeight="1">
      <c r="A27" s="12"/>
      <c r="B27" s="9" t="s">
        <v>50</v>
      </c>
      <c r="C27" s="18">
        <f>SUM(C25:C26)</f>
        <v>1578</v>
      </c>
      <c r="D27" s="19">
        <f>SUM(D25:D26)</f>
        <v>1</v>
      </c>
      <c r="E27" s="60"/>
      <c r="F27" s="61"/>
      <c r="G27" s="61"/>
      <c r="H27" s="61"/>
      <c r="I27" s="61"/>
    </row>
    <row r="28" spans="1:9" ht="20.65" customHeight="1">
      <c r="A28" s="49"/>
      <c r="B28" s="62"/>
      <c r="C28" s="63"/>
      <c r="D28" s="63"/>
      <c r="E28" s="61"/>
      <c r="F28" s="61"/>
      <c r="G28" s="61"/>
      <c r="H28" s="61"/>
      <c r="I28" s="61"/>
    </row>
    <row r="29" spans="1:9" ht="20.65" customHeight="1">
      <c r="A29" s="12"/>
      <c r="B29" s="9" t="s">
        <v>158</v>
      </c>
      <c r="C29" s="9" t="s">
        <v>16</v>
      </c>
      <c r="D29" s="9" t="s">
        <v>17</v>
      </c>
      <c r="E29" s="60"/>
      <c r="F29" s="61"/>
      <c r="G29" s="61"/>
      <c r="H29" s="61"/>
      <c r="I29" s="61"/>
    </row>
    <row r="30" spans="1:9" ht="20.65" customHeight="1">
      <c r="A30" s="12"/>
      <c r="B30" s="9" t="s">
        <v>163</v>
      </c>
      <c r="C30" s="18">
        <v>386</v>
      </c>
      <c r="D30" s="19">
        <f>C30/C33</f>
        <v>0.28154631655725748</v>
      </c>
      <c r="E30" s="60"/>
      <c r="F30" s="61"/>
      <c r="G30" s="61"/>
      <c r="H30" s="61"/>
      <c r="I30" s="61"/>
    </row>
    <row r="31" spans="1:9" ht="20.65" customHeight="1">
      <c r="A31" s="12"/>
      <c r="B31" s="9" t="s">
        <v>169</v>
      </c>
      <c r="C31" s="18">
        <v>783</v>
      </c>
      <c r="D31" s="19">
        <f>C31/C33</f>
        <v>0.57111597374179435</v>
      </c>
      <c r="E31" s="60"/>
      <c r="F31" s="61"/>
      <c r="G31" s="61"/>
      <c r="H31" s="61"/>
      <c r="I31" s="61"/>
    </row>
    <row r="32" spans="1:9" ht="32.65" customHeight="1">
      <c r="A32" s="12"/>
      <c r="B32" s="9" t="s">
        <v>176</v>
      </c>
      <c r="C32" s="18">
        <v>202</v>
      </c>
      <c r="D32" s="19">
        <f>C32/C33</f>
        <v>0.1473377097009482</v>
      </c>
      <c r="E32" s="60"/>
      <c r="F32" s="61"/>
      <c r="G32" s="61"/>
      <c r="H32" s="61"/>
      <c r="I32" s="61"/>
    </row>
    <row r="33" spans="1:9" ht="20.65" customHeight="1">
      <c r="A33" s="12"/>
      <c r="B33" s="9" t="s">
        <v>50</v>
      </c>
      <c r="C33" s="18">
        <f>SUM(C30:C32)</f>
        <v>1371</v>
      </c>
      <c r="D33" s="19">
        <f>SUM(D30:D32)</f>
        <v>1</v>
      </c>
      <c r="E33" s="60"/>
      <c r="F33" s="61"/>
      <c r="G33" s="61"/>
      <c r="H33" s="61"/>
      <c r="I33" s="61"/>
    </row>
    <row r="34" spans="1:9" ht="20.65" customHeight="1">
      <c r="A34" s="49"/>
      <c r="B34" s="62"/>
      <c r="C34" s="63"/>
      <c r="D34" s="63"/>
      <c r="E34" s="61"/>
      <c r="F34" s="61"/>
      <c r="G34" s="61"/>
      <c r="H34" s="61"/>
      <c r="I34" s="61"/>
    </row>
    <row r="35" spans="1:9" ht="20.65" customHeight="1">
      <c r="A35" s="12"/>
      <c r="B35" s="9" t="s">
        <v>185</v>
      </c>
      <c r="C35" s="9" t="s">
        <v>16</v>
      </c>
      <c r="D35" s="9" t="s">
        <v>17</v>
      </c>
      <c r="E35" s="60"/>
      <c r="F35" s="61"/>
      <c r="G35" s="61"/>
      <c r="H35" s="61"/>
      <c r="I35" s="61"/>
    </row>
    <row r="36" spans="1:9" ht="20.65" customHeight="1">
      <c r="A36" s="12"/>
      <c r="B36" s="9" t="s">
        <v>192</v>
      </c>
      <c r="C36" s="18">
        <v>288</v>
      </c>
      <c r="D36" s="19">
        <f>C36/C38</f>
        <v>0.23781998348472336</v>
      </c>
      <c r="E36" s="60"/>
      <c r="F36" s="61"/>
      <c r="G36" s="61"/>
      <c r="H36" s="61"/>
      <c r="I36" s="61"/>
    </row>
    <row r="37" spans="1:9" ht="20.65" customHeight="1">
      <c r="A37" s="12"/>
      <c r="B37" s="9" t="s">
        <v>199</v>
      </c>
      <c r="C37" s="18">
        <v>923</v>
      </c>
      <c r="D37" s="19">
        <f>C37/C38</f>
        <v>0.76218001651527667</v>
      </c>
      <c r="E37" s="60"/>
      <c r="F37" s="61"/>
      <c r="G37" s="61"/>
      <c r="H37" s="61"/>
      <c r="I37" s="61"/>
    </row>
    <row r="38" spans="1:9" ht="20.65" customHeight="1">
      <c r="A38" s="12"/>
      <c r="B38" s="9" t="s">
        <v>50</v>
      </c>
      <c r="C38" s="18">
        <f>SUM(C36:C37)</f>
        <v>1211</v>
      </c>
      <c r="D38" s="19">
        <f>SUM(D36:D37)</f>
        <v>1</v>
      </c>
      <c r="E38" s="60"/>
      <c r="F38" s="61"/>
      <c r="G38" s="61"/>
      <c r="H38" s="61"/>
      <c r="I38" s="61"/>
    </row>
    <row r="39" spans="1:9" ht="20.65" customHeight="1">
      <c r="A39" s="49"/>
      <c r="B39" s="62"/>
      <c r="C39" s="63"/>
      <c r="D39" s="63"/>
      <c r="E39" s="61"/>
      <c r="F39" s="61"/>
      <c r="G39" s="61"/>
      <c r="H39" s="61"/>
      <c r="I39" s="61"/>
    </row>
    <row r="40" spans="1:9" ht="20.65" customHeight="1">
      <c r="A40" s="12"/>
      <c r="B40" s="9" t="s">
        <v>206</v>
      </c>
      <c r="C40" s="9" t="s">
        <v>16</v>
      </c>
      <c r="D40" s="9" t="s">
        <v>17</v>
      </c>
      <c r="E40" s="60"/>
      <c r="F40" s="61"/>
      <c r="G40" s="61"/>
      <c r="H40" s="61"/>
      <c r="I40" s="61"/>
    </row>
    <row r="41" spans="1:9" ht="32.65" customHeight="1">
      <c r="A41" s="12"/>
      <c r="B41" s="9" t="s">
        <v>213</v>
      </c>
      <c r="C41" s="18">
        <v>503</v>
      </c>
      <c r="D41" s="19">
        <f>C41/C44</f>
        <v>0.44395410414827891</v>
      </c>
      <c r="E41" s="60"/>
      <c r="F41" s="61"/>
      <c r="G41" s="61"/>
      <c r="H41" s="61"/>
      <c r="I41" s="61"/>
    </row>
    <row r="42" spans="1:9" ht="20.65" customHeight="1">
      <c r="A42" s="12"/>
      <c r="B42" s="9" t="s">
        <v>220</v>
      </c>
      <c r="C42" s="18">
        <v>250</v>
      </c>
      <c r="D42" s="19">
        <f>C42/C44</f>
        <v>0.22065313327449249</v>
      </c>
      <c r="E42" s="60"/>
      <c r="F42" s="61"/>
      <c r="G42" s="61"/>
      <c r="H42" s="61"/>
      <c r="I42" s="61"/>
    </row>
    <row r="43" spans="1:9" ht="32.65" customHeight="1">
      <c r="A43" s="12"/>
      <c r="B43" s="9" t="s">
        <v>224</v>
      </c>
      <c r="C43" s="18">
        <v>380</v>
      </c>
      <c r="D43" s="19">
        <f>C43/C44</f>
        <v>0.33539276257722861</v>
      </c>
      <c r="E43" s="60"/>
      <c r="F43" s="61"/>
      <c r="G43" s="61"/>
      <c r="H43" s="61"/>
      <c r="I43" s="61"/>
    </row>
    <row r="44" spans="1:9" ht="20.65" customHeight="1">
      <c r="A44" s="12"/>
      <c r="B44" s="9" t="s">
        <v>50</v>
      </c>
      <c r="C44" s="18">
        <f>SUM(C41:C43)</f>
        <v>1133</v>
      </c>
      <c r="D44" s="19">
        <f>SUM(D41:D43)</f>
        <v>1</v>
      </c>
      <c r="E44" s="60"/>
      <c r="F44" s="61"/>
      <c r="G44" s="61"/>
      <c r="H44" s="61"/>
      <c r="I44" s="61"/>
    </row>
    <row r="45" spans="1:9" ht="20.65" customHeight="1">
      <c r="A45" s="49"/>
      <c r="B45" s="62"/>
      <c r="C45" s="63"/>
      <c r="D45" s="63"/>
      <c r="E45" s="61"/>
      <c r="F45" s="61"/>
      <c r="G45" s="61"/>
      <c r="H45" s="61"/>
      <c r="I45" s="61"/>
    </row>
    <row r="46" spans="1:9" ht="20.65" customHeight="1">
      <c r="A46" s="12"/>
      <c r="B46" s="9" t="s">
        <v>232</v>
      </c>
      <c r="C46" s="9" t="s">
        <v>16</v>
      </c>
      <c r="D46" s="9" t="s">
        <v>17</v>
      </c>
      <c r="E46" s="60"/>
      <c r="F46" s="61"/>
      <c r="G46" s="61"/>
      <c r="H46" s="61"/>
      <c r="I46" s="61"/>
    </row>
    <row r="47" spans="1:9" ht="20.65" customHeight="1">
      <c r="A47" s="12"/>
      <c r="B47" s="9" t="s">
        <v>237</v>
      </c>
      <c r="C47" s="18">
        <v>603</v>
      </c>
      <c r="D47" s="19">
        <f>C47/C49</f>
        <v>0.54080717488789243</v>
      </c>
      <c r="E47" s="60"/>
      <c r="F47" s="61"/>
      <c r="G47" s="61"/>
      <c r="H47" s="61"/>
      <c r="I47" s="61"/>
    </row>
    <row r="48" spans="1:9" ht="32.65" customHeight="1">
      <c r="A48" s="12"/>
      <c r="B48" s="9" t="s">
        <v>241</v>
      </c>
      <c r="C48" s="18">
        <v>512</v>
      </c>
      <c r="D48" s="19">
        <f>C48/C49</f>
        <v>0.45919282511210763</v>
      </c>
      <c r="E48" s="60"/>
      <c r="F48" s="61"/>
      <c r="G48" s="61"/>
      <c r="H48" s="61"/>
      <c r="I48" s="61"/>
    </row>
    <row r="49" spans="1:9" ht="20.65" customHeight="1">
      <c r="A49" s="12"/>
      <c r="B49" s="9" t="s">
        <v>50</v>
      </c>
      <c r="C49" s="18">
        <f>SUM(C47:C48)</f>
        <v>1115</v>
      </c>
      <c r="D49" s="19">
        <f>SUM(D47:D48)</f>
        <v>1</v>
      </c>
      <c r="E49" s="60"/>
      <c r="F49" s="61"/>
      <c r="G49" s="61"/>
      <c r="H49" s="61"/>
      <c r="I49" s="61"/>
    </row>
    <row r="50" spans="1:9" ht="20.65" customHeight="1">
      <c r="A50" s="49"/>
      <c r="B50" s="62"/>
      <c r="C50" s="63"/>
      <c r="D50" s="63"/>
      <c r="E50" s="61"/>
      <c r="F50" s="61"/>
      <c r="G50" s="61"/>
      <c r="H50" s="61"/>
      <c r="I50" s="61"/>
    </row>
    <row r="51" spans="1:9" ht="32.65" customHeight="1">
      <c r="A51" s="12"/>
      <c r="B51" s="9" t="s">
        <v>250</v>
      </c>
      <c r="C51" s="9" t="s">
        <v>16</v>
      </c>
      <c r="D51" s="9" t="s">
        <v>17</v>
      </c>
      <c r="E51" s="60"/>
      <c r="F51" s="61"/>
      <c r="G51" s="61"/>
      <c r="H51" s="61"/>
      <c r="I51" s="61"/>
    </row>
    <row r="52" spans="1:9" ht="20.65" customHeight="1">
      <c r="A52" s="12"/>
      <c r="B52" s="9" t="s">
        <v>255</v>
      </c>
      <c r="C52" s="18">
        <v>715</v>
      </c>
      <c r="D52" s="19">
        <f>C52/C54</f>
        <v>0.64414414414414412</v>
      </c>
      <c r="E52" s="60"/>
      <c r="F52" s="61"/>
      <c r="G52" s="61"/>
      <c r="H52" s="61"/>
      <c r="I52" s="61"/>
    </row>
    <row r="53" spans="1:9" ht="20.65" customHeight="1">
      <c r="A53" s="12"/>
      <c r="B53" s="9" t="s">
        <v>259</v>
      </c>
      <c r="C53" s="18">
        <v>395</v>
      </c>
      <c r="D53" s="19">
        <f>C53/C54</f>
        <v>0.35585585585585583</v>
      </c>
      <c r="E53" s="60"/>
      <c r="F53" s="61"/>
      <c r="G53" s="61"/>
      <c r="H53" s="61"/>
      <c r="I53" s="61"/>
    </row>
    <row r="54" spans="1:9" ht="20.65" customHeight="1">
      <c r="A54" s="12"/>
      <c r="B54" s="9" t="s">
        <v>50</v>
      </c>
      <c r="C54" s="18">
        <f>SUM(C52:C53)</f>
        <v>1110</v>
      </c>
      <c r="D54" s="19">
        <f>SUM(D52:D53)</f>
        <v>1</v>
      </c>
      <c r="E54" s="60"/>
      <c r="F54" s="61"/>
      <c r="G54" s="61"/>
      <c r="H54" s="61"/>
      <c r="I54" s="61"/>
    </row>
    <row r="55" spans="1:9" ht="20.65" customHeight="1">
      <c r="A55" s="49"/>
      <c r="B55" s="62"/>
      <c r="C55" s="63"/>
      <c r="D55" s="63"/>
      <c r="E55" s="61"/>
      <c r="F55" s="61"/>
      <c r="G55" s="61"/>
      <c r="H55" s="61"/>
      <c r="I55" s="61"/>
    </row>
    <row r="56" spans="1:9" ht="32.65" customHeight="1">
      <c r="A56" s="12"/>
      <c r="B56" s="9" t="s">
        <v>266</v>
      </c>
      <c r="C56" s="9" t="s">
        <v>16</v>
      </c>
      <c r="D56" s="9" t="s">
        <v>17</v>
      </c>
      <c r="E56" s="60"/>
      <c r="F56" s="61"/>
      <c r="G56" s="61"/>
      <c r="H56" s="61"/>
      <c r="I56" s="61"/>
    </row>
    <row r="57" spans="1:9" ht="20.65" customHeight="1">
      <c r="A57" s="12"/>
      <c r="B57" s="9" t="s">
        <v>270</v>
      </c>
      <c r="C57" s="18">
        <v>563</v>
      </c>
      <c r="D57" s="19">
        <f>C57/C60</f>
        <v>0.50357781753130593</v>
      </c>
      <c r="E57" s="60"/>
      <c r="F57" s="61"/>
      <c r="G57" s="61"/>
      <c r="H57" s="61"/>
      <c r="I57" s="61"/>
    </row>
    <row r="58" spans="1:9" ht="20.65" customHeight="1">
      <c r="A58" s="12"/>
      <c r="B58" s="9" t="s">
        <v>274</v>
      </c>
      <c r="C58" s="18">
        <v>338</v>
      </c>
      <c r="D58" s="19">
        <f>C58/C60</f>
        <v>0.30232558139534882</v>
      </c>
      <c r="E58" s="60"/>
      <c r="F58" s="61"/>
      <c r="G58" s="61"/>
      <c r="H58" s="61"/>
      <c r="I58" s="61"/>
    </row>
    <row r="59" spans="1:9" ht="20.65" customHeight="1">
      <c r="A59" s="12"/>
      <c r="B59" s="9" t="s">
        <v>278</v>
      </c>
      <c r="C59" s="18">
        <v>217</v>
      </c>
      <c r="D59" s="19">
        <f>C59/C60</f>
        <v>0.19409660107334525</v>
      </c>
      <c r="E59" s="60"/>
      <c r="F59" s="61"/>
      <c r="G59" s="61"/>
      <c r="H59" s="61"/>
      <c r="I59" s="61"/>
    </row>
    <row r="60" spans="1:9" ht="20.65" customHeight="1">
      <c r="A60" s="12"/>
      <c r="B60" s="9" t="s">
        <v>50</v>
      </c>
      <c r="C60" s="18">
        <f>SUM(C57:C59)</f>
        <v>1118</v>
      </c>
      <c r="D60" s="19">
        <f>SUM(D57:D59)</f>
        <v>1</v>
      </c>
      <c r="E60" s="60"/>
      <c r="F60" s="61"/>
      <c r="G60" s="61"/>
      <c r="H60" s="61"/>
      <c r="I60" s="61"/>
    </row>
    <row r="61" spans="1:9" ht="20.65" customHeight="1">
      <c r="A61" s="49"/>
      <c r="B61" s="62"/>
      <c r="C61" s="63"/>
      <c r="D61" s="63"/>
      <c r="E61" s="61"/>
      <c r="F61" s="61"/>
      <c r="G61" s="61"/>
      <c r="H61" s="61"/>
      <c r="I61" s="61"/>
    </row>
    <row r="62" spans="1:9" ht="32.65" customHeight="1">
      <c r="A62" s="12"/>
      <c r="B62" s="9" t="s">
        <v>286</v>
      </c>
      <c r="C62" s="9" t="s">
        <v>16</v>
      </c>
      <c r="D62" s="9" t="s">
        <v>17</v>
      </c>
      <c r="E62" s="60"/>
      <c r="F62" s="61"/>
      <c r="G62" s="61"/>
      <c r="H62" s="61"/>
      <c r="I62" s="61"/>
    </row>
    <row r="63" spans="1:9" ht="20.65" customHeight="1">
      <c r="A63" s="12"/>
      <c r="B63" s="9" t="s">
        <v>291</v>
      </c>
      <c r="C63" s="18">
        <v>403</v>
      </c>
      <c r="D63" s="19">
        <f>C63/C65</f>
        <v>0.35758651286601595</v>
      </c>
      <c r="E63" s="60"/>
      <c r="F63" s="61"/>
      <c r="G63" s="61"/>
      <c r="H63" s="61"/>
      <c r="I63" s="61"/>
    </row>
    <row r="64" spans="1:9" ht="20.65" customHeight="1">
      <c r="A64" s="12"/>
      <c r="B64" s="9" t="s">
        <v>295</v>
      </c>
      <c r="C64" s="18">
        <v>724</v>
      </c>
      <c r="D64" s="19">
        <f>C64/C65</f>
        <v>0.64241348713398405</v>
      </c>
      <c r="E64" s="60"/>
      <c r="F64" s="61"/>
      <c r="G64" s="61"/>
      <c r="H64" s="61"/>
      <c r="I64" s="61"/>
    </row>
    <row r="65" spans="1:9" ht="20.65" customHeight="1">
      <c r="A65" s="12"/>
      <c r="B65" s="9" t="s">
        <v>50</v>
      </c>
      <c r="C65" s="18">
        <f>SUM(C63:C64)</f>
        <v>1127</v>
      </c>
      <c r="D65" s="19">
        <f>SUM(D63:D64)</f>
        <v>1</v>
      </c>
      <c r="E65" s="60"/>
      <c r="F65" s="61"/>
      <c r="G65" s="61"/>
      <c r="H65" s="61"/>
      <c r="I65" s="61"/>
    </row>
    <row r="66" spans="1:9" ht="20.65" customHeight="1">
      <c r="A66" s="49"/>
      <c r="B66" s="62"/>
      <c r="C66" s="63"/>
      <c r="D66" s="63"/>
      <c r="E66" s="61"/>
      <c r="F66" s="61"/>
      <c r="G66" s="61"/>
      <c r="H66" s="61"/>
      <c r="I66" s="61"/>
    </row>
    <row r="67" spans="1:9" ht="20.65" customHeight="1">
      <c r="A67" s="12"/>
      <c r="B67" s="9" t="s">
        <v>301</v>
      </c>
      <c r="C67" s="9" t="s">
        <v>16</v>
      </c>
      <c r="D67" s="9" t="s">
        <v>17</v>
      </c>
      <c r="E67" s="60"/>
      <c r="F67" s="61"/>
      <c r="G67" s="61"/>
      <c r="H67" s="61"/>
      <c r="I67" s="61"/>
    </row>
    <row r="68" spans="1:9" ht="20.65" customHeight="1">
      <c r="A68" s="12"/>
      <c r="B68" s="9" t="s">
        <v>305</v>
      </c>
      <c r="C68" s="18">
        <v>331</v>
      </c>
      <c r="D68" s="19">
        <f>C68/C70</f>
        <v>0.23625981441827265</v>
      </c>
      <c r="E68" s="60"/>
      <c r="F68" s="61"/>
      <c r="G68" s="61"/>
      <c r="H68" s="61"/>
      <c r="I68" s="61"/>
    </row>
    <row r="69" spans="1:9" ht="20.65" customHeight="1">
      <c r="A69" s="12"/>
      <c r="B69" s="9" t="s">
        <v>309</v>
      </c>
      <c r="C69" s="18">
        <v>1070</v>
      </c>
      <c r="D69" s="19">
        <f>C69/C70</f>
        <v>0.76374018558172729</v>
      </c>
      <c r="E69" s="60"/>
      <c r="F69" s="61"/>
      <c r="G69" s="61"/>
      <c r="H69" s="61"/>
      <c r="I69" s="61"/>
    </row>
    <row r="70" spans="1:9" ht="20.65" customHeight="1">
      <c r="A70" s="12"/>
      <c r="B70" s="9" t="s">
        <v>50</v>
      </c>
      <c r="C70" s="18">
        <f>SUM(C68:C69)</f>
        <v>1401</v>
      </c>
      <c r="D70" s="19">
        <f>SUM(D68:D69)</f>
        <v>1</v>
      </c>
      <c r="E70" s="60"/>
      <c r="F70" s="61"/>
      <c r="G70" s="61"/>
      <c r="H70" s="61"/>
      <c r="I70" s="61"/>
    </row>
    <row r="71" spans="1:9" ht="20.65" customHeight="1">
      <c r="A71" s="49"/>
      <c r="B71" s="62"/>
      <c r="C71" s="63"/>
      <c r="D71" s="63"/>
      <c r="E71" s="61"/>
      <c r="F71" s="61"/>
      <c r="G71" s="61"/>
      <c r="H71" s="61"/>
      <c r="I71" s="61"/>
    </row>
    <row r="72" spans="1:9" ht="20.65" customHeight="1">
      <c r="A72" s="12"/>
      <c r="B72" s="9" t="s">
        <v>313</v>
      </c>
      <c r="C72" s="9" t="s">
        <v>16</v>
      </c>
      <c r="D72" s="9" t="s">
        <v>17</v>
      </c>
      <c r="E72" s="60"/>
      <c r="F72" s="61"/>
      <c r="G72" s="61"/>
      <c r="H72" s="61"/>
      <c r="I72" s="61"/>
    </row>
    <row r="73" spans="1:9" ht="20.65" customHeight="1">
      <c r="A73" s="12"/>
      <c r="B73" s="9" t="s">
        <v>317</v>
      </c>
      <c r="C73" s="18">
        <v>162</v>
      </c>
      <c r="D73" s="19">
        <f>C73/C76</f>
        <v>0.10975609756097561</v>
      </c>
      <c r="E73" s="60"/>
      <c r="F73" s="61"/>
      <c r="G73" s="61"/>
      <c r="H73" s="61"/>
      <c r="I73" s="61"/>
    </row>
    <row r="74" spans="1:9" ht="20.65" customHeight="1">
      <c r="A74" s="12"/>
      <c r="B74" s="9" t="s">
        <v>321</v>
      </c>
      <c r="C74" s="18">
        <v>142</v>
      </c>
      <c r="D74" s="19">
        <f>C74/C76</f>
        <v>9.6205962059620592E-2</v>
      </c>
      <c r="E74" s="60"/>
      <c r="F74" s="61"/>
      <c r="G74" s="61"/>
      <c r="H74" s="61"/>
      <c r="I74" s="61"/>
    </row>
    <row r="75" spans="1:9" ht="20.65" customHeight="1">
      <c r="A75" s="12"/>
      <c r="B75" s="9" t="s">
        <v>323</v>
      </c>
      <c r="C75" s="18">
        <v>1172</v>
      </c>
      <c r="D75" s="19">
        <f>C75/C76</f>
        <v>0.79403794037940378</v>
      </c>
      <c r="E75" s="60"/>
      <c r="F75" s="61"/>
      <c r="G75" s="61"/>
      <c r="H75" s="61"/>
      <c r="I75" s="61"/>
    </row>
    <row r="76" spans="1:9" ht="20.65" customHeight="1">
      <c r="A76" s="12"/>
      <c r="B76" s="9" t="s">
        <v>50</v>
      </c>
      <c r="C76" s="18">
        <f>SUM(C73:C75)</f>
        <v>1476</v>
      </c>
      <c r="D76" s="19">
        <f>SUM(D73:D75)</f>
        <v>1</v>
      </c>
      <c r="E76" s="60"/>
      <c r="F76" s="61"/>
      <c r="G76" s="61"/>
      <c r="H76" s="61"/>
      <c r="I76" s="61"/>
    </row>
    <row r="77" spans="1:9" ht="20.65" customHeight="1">
      <c r="A77" s="40"/>
      <c r="B77" s="66"/>
      <c r="C77" s="66"/>
      <c r="D77" s="66"/>
      <c r="E77" s="67"/>
      <c r="F77" s="61"/>
      <c r="G77" s="61"/>
      <c r="H77" s="61"/>
      <c r="I77" s="61"/>
    </row>
    <row r="78" spans="1:9" ht="20.65" customHeight="1">
      <c r="A78" s="12"/>
      <c r="B78" s="9" t="s">
        <v>327</v>
      </c>
      <c r="C78" s="9" t="s">
        <v>16</v>
      </c>
      <c r="D78" s="9" t="s">
        <v>17</v>
      </c>
      <c r="E78" s="60"/>
      <c r="F78" s="61"/>
      <c r="G78" s="61"/>
      <c r="H78" s="61"/>
      <c r="I78" s="61"/>
    </row>
    <row r="79" spans="1:9" ht="20.65" customHeight="1">
      <c r="A79" s="12"/>
      <c r="B79" s="9" t="s">
        <v>330</v>
      </c>
      <c r="C79" s="18">
        <v>400</v>
      </c>
      <c r="D79" s="19">
        <f>C79/C82</f>
        <v>0.27529249827942187</v>
      </c>
      <c r="E79" s="60"/>
      <c r="F79" s="61"/>
      <c r="G79" s="61"/>
      <c r="H79" s="61"/>
      <c r="I79" s="61"/>
    </row>
    <row r="80" spans="1:9" ht="20.65" customHeight="1">
      <c r="A80" s="12"/>
      <c r="B80" s="9" t="s">
        <v>332</v>
      </c>
      <c r="C80" s="18">
        <v>148</v>
      </c>
      <c r="D80" s="19">
        <f>C80/C82</f>
        <v>0.1018582243633861</v>
      </c>
      <c r="E80" s="60"/>
      <c r="F80" s="61"/>
      <c r="G80" s="61"/>
      <c r="H80" s="61"/>
      <c r="I80" s="61"/>
    </row>
    <row r="81" spans="1:9" ht="20.65" customHeight="1">
      <c r="A81" s="12"/>
      <c r="B81" s="9" t="s">
        <v>333</v>
      </c>
      <c r="C81" s="18">
        <v>905</v>
      </c>
      <c r="D81" s="19">
        <f>C81/C82</f>
        <v>0.62284927735719198</v>
      </c>
      <c r="E81" s="60"/>
      <c r="F81" s="61"/>
      <c r="G81" s="61"/>
      <c r="H81" s="61"/>
      <c r="I81" s="61"/>
    </row>
    <row r="82" spans="1:9" ht="20.65" customHeight="1">
      <c r="A82" s="12"/>
      <c r="B82" s="9" t="s">
        <v>50</v>
      </c>
      <c r="C82" s="18">
        <f>SUM(C79:C81)</f>
        <v>1453</v>
      </c>
      <c r="D82" s="19">
        <f>SUM(D79:D81)</f>
        <v>1</v>
      </c>
      <c r="E82" s="60"/>
      <c r="F82" s="61"/>
      <c r="G82" s="61"/>
      <c r="H82" s="61"/>
      <c r="I82" s="61"/>
    </row>
    <row r="83" spans="1:9" ht="20.65" customHeight="1">
      <c r="A83" s="40"/>
      <c r="B83" s="66"/>
      <c r="C83" s="66"/>
      <c r="D83" s="66"/>
      <c r="E83" s="67"/>
      <c r="F83" s="61"/>
      <c r="G83" s="61"/>
      <c r="H83" s="61"/>
      <c r="I83" s="61"/>
    </row>
    <row r="84" spans="1:9" ht="32.65" customHeight="1">
      <c r="A84" s="12"/>
      <c r="B84" s="9" t="s">
        <v>338</v>
      </c>
      <c r="C84" s="9" t="s">
        <v>16</v>
      </c>
      <c r="D84" s="9" t="s">
        <v>17</v>
      </c>
      <c r="E84" s="60"/>
      <c r="F84" s="61"/>
      <c r="G84" s="61"/>
      <c r="H84" s="61"/>
      <c r="I84" s="61"/>
    </row>
    <row r="85" spans="1:9" ht="20.65" customHeight="1">
      <c r="A85" s="12"/>
      <c r="B85" s="9" t="s">
        <v>340</v>
      </c>
      <c r="C85" s="18">
        <v>149</v>
      </c>
      <c r="D85" s="19">
        <f>C85/C89</f>
        <v>0.11296436694465505</v>
      </c>
      <c r="E85" s="60"/>
      <c r="F85" s="61"/>
      <c r="G85" s="61"/>
      <c r="H85" s="61"/>
      <c r="I85" s="61"/>
    </row>
    <row r="86" spans="1:9" ht="20.65" customHeight="1">
      <c r="A86" s="12"/>
      <c r="B86" s="9" t="s">
        <v>342</v>
      </c>
      <c r="C86" s="18">
        <v>358</v>
      </c>
      <c r="D86" s="19">
        <f>C86/C89</f>
        <v>0.27141774071266112</v>
      </c>
      <c r="E86" s="60"/>
      <c r="F86" s="61"/>
      <c r="G86" s="61"/>
      <c r="H86" s="61"/>
      <c r="I86" s="61"/>
    </row>
    <row r="87" spans="1:9" ht="20.65" customHeight="1">
      <c r="A87" s="12"/>
      <c r="B87" s="9" t="s">
        <v>344</v>
      </c>
      <c r="C87" s="18">
        <v>216</v>
      </c>
      <c r="D87" s="19">
        <f>C87/C89</f>
        <v>0.16376042456406367</v>
      </c>
      <c r="E87" s="60"/>
      <c r="F87" s="61"/>
      <c r="G87" s="61"/>
      <c r="H87" s="61"/>
      <c r="I87" s="61"/>
    </row>
    <row r="88" spans="1:9" ht="20.65" customHeight="1">
      <c r="A88" s="12"/>
      <c r="B88" s="9" t="s">
        <v>346</v>
      </c>
      <c r="C88" s="18">
        <v>596</v>
      </c>
      <c r="D88" s="19">
        <f>C88/C89</f>
        <v>0.45185746777862018</v>
      </c>
      <c r="E88" s="60"/>
      <c r="F88" s="61"/>
      <c r="G88" s="61"/>
      <c r="H88" s="61"/>
      <c r="I88" s="61"/>
    </row>
    <row r="89" spans="1:9" ht="20.65" customHeight="1">
      <c r="A89" s="12"/>
      <c r="B89" s="9" t="s">
        <v>50</v>
      </c>
      <c r="C89" s="18">
        <f>SUM(C85:C88)</f>
        <v>1319</v>
      </c>
      <c r="D89" s="19">
        <f>SUM(D85:D88)</f>
        <v>1</v>
      </c>
      <c r="E89" s="60"/>
      <c r="F89" s="61"/>
      <c r="G89" s="61"/>
      <c r="H89" s="61"/>
      <c r="I89" s="61"/>
    </row>
    <row r="90" spans="1:9" ht="20.65" customHeight="1">
      <c r="A90" s="40"/>
      <c r="B90" s="66"/>
      <c r="C90" s="66"/>
      <c r="D90" s="66"/>
      <c r="E90" s="67"/>
      <c r="F90" s="61"/>
      <c r="G90" s="61"/>
      <c r="H90" s="61"/>
      <c r="I90" s="61"/>
    </row>
    <row r="91" spans="1:9" ht="20.65" customHeight="1">
      <c r="A91" s="12"/>
      <c r="B91" s="9" t="s">
        <v>352</v>
      </c>
      <c r="C91" s="9" t="s">
        <v>16</v>
      </c>
      <c r="D91" s="9" t="s">
        <v>17</v>
      </c>
      <c r="E91" s="60"/>
      <c r="F91" s="61"/>
      <c r="G91" s="61"/>
      <c r="H91" s="61"/>
      <c r="I91" s="61"/>
    </row>
    <row r="92" spans="1:9" ht="20.65" customHeight="1">
      <c r="A92" s="12"/>
      <c r="B92" s="9" t="s">
        <v>353</v>
      </c>
      <c r="C92" s="18">
        <v>673</v>
      </c>
      <c r="D92" s="19">
        <f>C92/C94</f>
        <v>0.51689708141321045</v>
      </c>
      <c r="E92" s="60"/>
      <c r="F92" s="61"/>
      <c r="G92" s="61"/>
      <c r="H92" s="61"/>
      <c r="I92" s="61"/>
    </row>
    <row r="93" spans="1:9" ht="20.65" customHeight="1">
      <c r="A93" s="12"/>
      <c r="B93" s="9" t="s">
        <v>355</v>
      </c>
      <c r="C93" s="18">
        <v>629</v>
      </c>
      <c r="D93" s="19">
        <f>C93/C94</f>
        <v>0.48310291858678955</v>
      </c>
      <c r="E93" s="60"/>
      <c r="F93" s="61"/>
      <c r="G93" s="61"/>
      <c r="H93" s="61"/>
      <c r="I93" s="61"/>
    </row>
    <row r="94" spans="1:9" ht="20.65" customHeight="1">
      <c r="A94" s="12"/>
      <c r="B94" s="9" t="s">
        <v>50</v>
      </c>
      <c r="C94" s="18">
        <f>SUM(C92:C93)</f>
        <v>1302</v>
      </c>
      <c r="D94" s="19">
        <f>SUM(D92:D93)</f>
        <v>1</v>
      </c>
      <c r="E94" s="60"/>
      <c r="F94" s="61"/>
      <c r="G94" s="61"/>
      <c r="H94" s="61"/>
      <c r="I94" s="61"/>
    </row>
    <row r="95" spans="1:9" ht="20.65" customHeight="1">
      <c r="A95" s="40"/>
      <c r="B95" s="66"/>
      <c r="C95" s="66"/>
      <c r="D95" s="66"/>
      <c r="E95" s="67"/>
      <c r="F95" s="61"/>
      <c r="G95" s="61"/>
      <c r="H95" s="61"/>
      <c r="I95" s="61"/>
    </row>
    <row r="96" spans="1:9" ht="20.65" customHeight="1">
      <c r="A96" s="12"/>
      <c r="B96" s="9" t="s">
        <v>361</v>
      </c>
      <c r="C96" s="9" t="s">
        <v>16</v>
      </c>
      <c r="D96" s="9" t="s">
        <v>17</v>
      </c>
      <c r="E96" s="60"/>
      <c r="F96" s="61"/>
      <c r="G96" s="61"/>
      <c r="H96" s="61"/>
      <c r="I96" s="61"/>
    </row>
    <row r="97" spans="1:9" ht="32.65" customHeight="1">
      <c r="A97" s="12"/>
      <c r="B97" s="9" t="s">
        <v>362</v>
      </c>
      <c r="C97" s="18">
        <v>907</v>
      </c>
      <c r="D97" s="19">
        <f>C97/C99</f>
        <v>0.76604729729729726</v>
      </c>
      <c r="E97" s="60"/>
      <c r="F97" s="61"/>
      <c r="G97" s="61"/>
      <c r="H97" s="61"/>
      <c r="I97" s="61"/>
    </row>
    <row r="98" spans="1:9" ht="20.65" customHeight="1">
      <c r="A98" s="12"/>
      <c r="B98" s="9" t="s">
        <v>364</v>
      </c>
      <c r="C98" s="18">
        <v>277</v>
      </c>
      <c r="D98" s="19">
        <f>C98/C99</f>
        <v>0.23395270270270271</v>
      </c>
      <c r="E98" s="60"/>
      <c r="F98" s="61"/>
      <c r="G98" s="61"/>
      <c r="H98" s="61"/>
      <c r="I98" s="61"/>
    </row>
    <row r="99" spans="1:9" ht="20.65" customHeight="1">
      <c r="A99" s="12"/>
      <c r="B99" s="9" t="s">
        <v>50</v>
      </c>
      <c r="C99" s="18">
        <f>SUM(C97:C98)</f>
        <v>1184</v>
      </c>
      <c r="D99" s="19">
        <f>SUM(D97:D98)</f>
        <v>1</v>
      </c>
      <c r="E99" s="60"/>
      <c r="F99" s="61"/>
      <c r="G99" s="61"/>
      <c r="H99" s="61"/>
      <c r="I99" s="61"/>
    </row>
    <row r="100" spans="1:9" ht="20.45" customHeight="1">
      <c r="A100" s="49"/>
      <c r="B100" s="68"/>
      <c r="C100" s="69"/>
      <c r="D100" s="69"/>
      <c r="E100" s="61"/>
      <c r="F100" s="61"/>
      <c r="G100" s="61"/>
      <c r="H100" s="61"/>
      <c r="I100" s="61"/>
    </row>
    <row r="101" spans="1:9" ht="20.100000000000001" customHeight="1">
      <c r="A101" s="49"/>
      <c r="B101" s="70"/>
      <c r="C101" s="71"/>
      <c r="D101" s="71"/>
      <c r="E101" s="61"/>
      <c r="F101" s="61"/>
      <c r="G101" s="61"/>
      <c r="H101" s="61"/>
      <c r="I101" s="61"/>
    </row>
    <row r="102" spans="1:9" ht="20.100000000000001" customHeight="1">
      <c r="A102" s="49"/>
      <c r="B102" s="70"/>
      <c r="C102" s="71"/>
      <c r="D102" s="71"/>
      <c r="E102" s="61"/>
      <c r="F102" s="61"/>
      <c r="G102" s="61"/>
      <c r="H102" s="61"/>
      <c r="I102" s="61"/>
    </row>
    <row r="103" spans="1:9" ht="20.100000000000001" customHeight="1">
      <c r="A103" s="49"/>
      <c r="B103" s="70"/>
      <c r="C103" s="71"/>
      <c r="D103" s="71"/>
      <c r="E103" s="61"/>
      <c r="F103" s="61"/>
      <c r="G103" s="61"/>
      <c r="H103" s="61"/>
      <c r="I103" s="61"/>
    </row>
    <row r="104" spans="1:9" ht="20.100000000000001" customHeight="1">
      <c r="A104" s="49"/>
      <c r="B104" s="70"/>
      <c r="C104" s="71"/>
      <c r="D104" s="71"/>
      <c r="E104" s="61"/>
      <c r="F104" s="61"/>
      <c r="G104" s="61"/>
      <c r="H104" s="61"/>
      <c r="I104" s="61"/>
    </row>
    <row r="105" spans="1:9" ht="20.100000000000001" customHeight="1">
      <c r="A105" s="49"/>
      <c r="B105" s="70"/>
      <c r="C105" s="71"/>
      <c r="D105" s="71"/>
      <c r="E105" s="61"/>
      <c r="F105" s="61"/>
      <c r="G105" s="61"/>
      <c r="H105" s="61"/>
      <c r="I105" s="61"/>
    </row>
    <row r="106" spans="1:9" ht="20.100000000000001" customHeight="1">
      <c r="A106" s="49"/>
      <c r="B106" s="70"/>
      <c r="C106" s="71"/>
      <c r="D106" s="71"/>
      <c r="E106" s="61"/>
      <c r="F106" s="61"/>
      <c r="G106" s="61"/>
      <c r="H106" s="61"/>
      <c r="I106" s="61"/>
    </row>
    <row r="107" spans="1:9" ht="20.100000000000001" customHeight="1">
      <c r="A107" s="49"/>
      <c r="B107" s="70"/>
      <c r="C107" s="71"/>
      <c r="D107" s="71"/>
      <c r="E107" s="61"/>
      <c r="F107" s="61"/>
      <c r="G107" s="61"/>
      <c r="H107" s="61"/>
      <c r="I107" s="61"/>
    </row>
    <row r="108" spans="1:9" ht="20.100000000000001" customHeight="1">
      <c r="A108" s="49"/>
      <c r="B108" s="70"/>
      <c r="C108" s="71"/>
      <c r="D108" s="71"/>
      <c r="E108" s="61"/>
      <c r="F108" s="61"/>
      <c r="G108" s="61"/>
      <c r="H108" s="61"/>
      <c r="I108" s="61"/>
    </row>
  </sheetData>
  <mergeCells count="1">
    <mergeCell ref="A1:I1"/>
  </mergeCells>
  <pageMargins left="1" right="1" top="1" bottom="1" header="0.25" footer="0.2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Export Summary</vt:lpstr>
      <vt:lpstr>Summary</vt:lpstr>
      <vt:lpstr>Autauga</vt:lpstr>
      <vt:lpstr>Baldwin</vt:lpstr>
      <vt:lpstr>Barbour</vt:lpstr>
      <vt:lpstr>Bibb</vt:lpstr>
      <vt:lpstr>Blount</vt:lpstr>
      <vt:lpstr>Bullock</vt:lpstr>
      <vt:lpstr>Butler</vt:lpstr>
      <vt:lpstr>Calhoun</vt:lpstr>
      <vt:lpstr>Chambers</vt:lpstr>
      <vt:lpstr>Cherokee</vt:lpstr>
      <vt:lpstr>Chilton</vt:lpstr>
      <vt:lpstr>Choctaw</vt:lpstr>
      <vt:lpstr>Clarke</vt:lpstr>
      <vt:lpstr>Clay</vt:lpstr>
      <vt:lpstr>Cleburne</vt:lpstr>
      <vt:lpstr>Coffee</vt:lpstr>
      <vt:lpstr>Colbert</vt:lpstr>
      <vt:lpstr>Conecuh</vt:lpstr>
      <vt:lpstr>Coosa</vt:lpstr>
      <vt:lpstr>Covington</vt:lpstr>
      <vt:lpstr>Crenshaw</vt:lpstr>
      <vt:lpstr>Cullman</vt:lpstr>
      <vt:lpstr>Dale</vt:lpstr>
      <vt:lpstr>Dallas</vt:lpstr>
      <vt:lpstr>DeKalb</vt:lpstr>
      <vt:lpstr>Elmore</vt:lpstr>
      <vt:lpstr>Escambia</vt:lpstr>
      <vt:lpstr>Etowah</vt:lpstr>
      <vt:lpstr>Fayette</vt:lpstr>
      <vt:lpstr>Franklin</vt:lpstr>
      <vt:lpstr>Geneva</vt:lpstr>
      <vt:lpstr>Greene</vt:lpstr>
      <vt:lpstr>Hale</vt:lpstr>
      <vt:lpstr>Henry</vt:lpstr>
      <vt:lpstr>Houston</vt:lpstr>
      <vt:lpstr>Jackson</vt:lpstr>
      <vt:lpstr>Jefferson</vt:lpstr>
      <vt:lpstr>Lamar</vt:lpstr>
      <vt:lpstr>Lauderdale</vt:lpstr>
      <vt:lpstr>Lawrence</vt:lpstr>
      <vt:lpstr>Lee</vt:lpstr>
      <vt:lpstr>Limestone</vt:lpstr>
      <vt:lpstr>Lowndes</vt:lpstr>
      <vt:lpstr>Macon</vt:lpstr>
      <vt:lpstr>Madison</vt:lpstr>
      <vt:lpstr>Marengo</vt:lpstr>
      <vt:lpstr>Marion</vt:lpstr>
      <vt:lpstr>Marshall</vt:lpstr>
      <vt:lpstr>Mobile</vt:lpstr>
      <vt:lpstr>Monroe</vt:lpstr>
      <vt:lpstr>Montgomery</vt:lpstr>
      <vt:lpstr>Morgan</vt:lpstr>
      <vt:lpstr>Perry</vt:lpstr>
      <vt:lpstr>Pickens</vt:lpstr>
      <vt:lpstr>Pike</vt:lpstr>
      <vt:lpstr>Randolph</vt:lpstr>
      <vt:lpstr>Russell</vt:lpstr>
      <vt:lpstr>St. Clair</vt:lpstr>
      <vt:lpstr>Shelby</vt:lpstr>
      <vt:lpstr>Sumter</vt:lpstr>
      <vt:lpstr>Talladega</vt:lpstr>
      <vt:lpstr>Tallapoosa</vt:lpstr>
      <vt:lpstr>Tuscaloosa</vt:lpstr>
      <vt:lpstr>Walker</vt:lpstr>
      <vt:lpstr>Washington</vt:lpstr>
      <vt:lpstr>Wilcox</vt:lpstr>
      <vt:lpstr>Winston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Packard, Ed</dc:creator>
  <cp:lastModifiedBy>Packard, Ed</cp:lastModifiedBy>
  <cp:lastPrinted>2018-06-15T19:37:38Z</cp:lastPrinted>
  <dcterms:created xsi:type="dcterms:W3CDTF">2018-06-15T19:38:54Z</dcterms:created>
  <dcterms:modified xsi:type="dcterms:W3CDTF">2018-06-15T19:38:54Z</dcterms:modified>
</cp:coreProperties>
</file>