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tatewide" sheetId="1" r:id="rId1"/>
    <sheet name="Legislature" sheetId="2" r:id="rId2"/>
    <sheet name="Court Races" sheetId="3" r:id="rId3"/>
    <sheet name="Executive Committee" sheetId="4" r:id="rId4"/>
  </sheets>
  <definedNames>
    <definedName name="_xlnm.Print_Titles" localSheetId="0">'Statewide'!$A:$A,'Statewide'!$2:$3</definedName>
  </definedNames>
  <calcPr fullCalcOnLoad="1"/>
</workbook>
</file>

<file path=xl/sharedStrings.xml><?xml version="1.0" encoding="utf-8"?>
<sst xmlns="http://schemas.openxmlformats.org/spreadsheetml/2006/main" count="717" uniqueCount="367">
  <si>
    <t>Autauga</t>
  </si>
  <si>
    <t>Baldwin</t>
  </si>
  <si>
    <t>Barbour</t>
  </si>
  <si>
    <t>James</t>
  </si>
  <si>
    <t>Riley</t>
  </si>
  <si>
    <t>Windom</t>
  </si>
  <si>
    <t>Governor</t>
  </si>
  <si>
    <t>Totals</t>
  </si>
  <si>
    <t>Winston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</si>
  <si>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</si>
  <si>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</si>
  <si>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</si>
  <si>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</si>
  <si>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</si>
  <si>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</si>
  <si>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</si>
  <si>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</si>
  <si>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</si>
  <si>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</si>
  <si>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</si>
  <si>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</si>
  <si>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</si>
  <si>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</si>
  <si>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</si>
  <si>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</si>
  <si>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</si>
  <si>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</si>
  <si>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</si>
  <si>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</si>
  <si>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</si>
  <si>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</si>
  <si>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</si>
  <si>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</si>
  <si>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</si>
  <si>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</si>
  <si>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</si>
  <si>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</si>
  <si>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</si>
  <si>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</si>
  <si>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</si>
  <si>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</si>
  <si>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</si>
  <si>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Lamar</t>
  </si>
  <si>
    <t>Lauderdale</t>
  </si>
  <si>
    <t>Jefferson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</si>
  <si>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</si>
  <si>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</si>
  <si>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</si>
  <si>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</si>
  <si>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</si>
  <si>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</si>
  <si>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</si>
  <si>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</si>
  <si>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</si>
  <si>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</si>
  <si>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</si>
  <si>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</si>
  <si>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</si>
  <si>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</si>
  <si>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</si>
  <si>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</si>
  <si>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</si>
  <si>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</si>
  <si>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</si>
  <si>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</si>
  <si>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</si>
  <si>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</si>
  <si>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</si>
  <si>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Walker</t>
  </si>
  <si>
    <t>Washington</t>
  </si>
  <si>
    <t>Wilcox</t>
  </si>
  <si>
    <t>Armistead</t>
  </si>
  <si>
    <t>Bahakel</t>
  </si>
  <si>
    <t>Lt. Governor</t>
  </si>
  <si>
    <t>Ford</t>
  </si>
  <si>
    <t>See</t>
  </si>
  <si>
    <t xml:space="preserve"> Supreme Court</t>
  </si>
  <si>
    <t>McMillan</t>
  </si>
  <si>
    <t>Ct Crim Appls (1)</t>
  </si>
  <si>
    <t>King</t>
  </si>
  <si>
    <t>Thomas</t>
  </si>
  <si>
    <t>Young</t>
  </si>
  <si>
    <t>Secretary of State</t>
  </si>
  <si>
    <t>Andress</t>
  </si>
  <si>
    <t>Ivey</t>
  </si>
  <si>
    <t>Wallace</t>
  </si>
  <si>
    <t>State Treasurer</t>
  </si>
  <si>
    <t>Chapman</t>
  </si>
  <si>
    <t>Duncan</t>
  </si>
  <si>
    <t>Mayes</t>
  </si>
  <si>
    <t>Zeigler</t>
  </si>
  <si>
    <t>State Auditor</t>
  </si>
  <si>
    <t>Alley</t>
  </si>
  <si>
    <t>Nixon</t>
  </si>
  <si>
    <t>Comm of Ag</t>
  </si>
  <si>
    <t>Martin</t>
  </si>
  <si>
    <t>Sanderson</t>
  </si>
  <si>
    <t>PSC, Place 1</t>
  </si>
  <si>
    <t>Bonner</t>
  </si>
  <si>
    <t>Glover</t>
  </si>
  <si>
    <t>Gottler</t>
  </si>
  <si>
    <t>Lipscomb</t>
  </si>
  <si>
    <t>Pringle</t>
  </si>
  <si>
    <t>Whetstone</t>
  </si>
  <si>
    <t>Dial</t>
  </si>
  <si>
    <t>Fink</t>
  </si>
  <si>
    <t>Rogers</t>
  </si>
  <si>
    <t>U.S. Congress (1)</t>
  </si>
  <si>
    <t>U.S. Congress (3)</t>
  </si>
  <si>
    <t>Engel</t>
  </si>
  <si>
    <t>Williams</t>
  </si>
  <si>
    <t>U.S. Congress (5)</t>
  </si>
  <si>
    <t>Bachus</t>
  </si>
  <si>
    <t>Reagin</t>
  </si>
  <si>
    <t>U.S. Congress (6)</t>
  </si>
  <si>
    <t>Tuscaloosa</t>
  </si>
  <si>
    <t>Peters</t>
  </si>
  <si>
    <t>Saunders</t>
  </si>
  <si>
    <t>Boenker</t>
  </si>
  <si>
    <t>Stout</t>
  </si>
  <si>
    <t>State Senate 4</t>
  </si>
  <si>
    <t>Haynes</t>
  </si>
  <si>
    <t>Hunt</t>
  </si>
  <si>
    <t>State Senate 6</t>
  </si>
  <si>
    <t>Frazier</t>
  </si>
  <si>
    <t>Hardy</t>
  </si>
  <si>
    <t>State Senate 14</t>
  </si>
  <si>
    <t>Erwin</t>
  </si>
  <si>
    <t>Flowers</t>
  </si>
  <si>
    <t>Morton</t>
  </si>
  <si>
    <t>Murphy</t>
  </si>
  <si>
    <t>State Senate 15</t>
  </si>
  <si>
    <t>Amari</t>
  </si>
  <si>
    <t>French</t>
  </si>
  <si>
    <t>State Senate 21</t>
  </si>
  <si>
    <t>Garrison</t>
  </si>
  <si>
    <t>Tingle</t>
  </si>
  <si>
    <t>State Senate 22</t>
  </si>
  <si>
    <t>Day</t>
  </si>
  <si>
    <t>Woodyard</t>
  </si>
  <si>
    <t>State Senate 25</t>
  </si>
  <si>
    <t>Dixon</t>
  </si>
  <si>
    <t>Josey</t>
  </si>
  <si>
    <t>State Senate 26</t>
  </si>
  <si>
    <t>Love</t>
  </si>
  <si>
    <t>Sellers</t>
  </si>
  <si>
    <t>State Senate 32</t>
  </si>
  <si>
    <t>Brown</t>
  </si>
  <si>
    <t>Byrne</t>
  </si>
  <si>
    <t>Lawrenz</t>
  </si>
  <si>
    <t>McKinney</t>
  </si>
  <si>
    <t>State House 2</t>
  </si>
  <si>
    <t>Greer</t>
  </si>
  <si>
    <t>Johns</t>
  </si>
  <si>
    <t>State House 4</t>
  </si>
  <si>
    <t>Hammon</t>
  </si>
  <si>
    <t>Little</t>
  </si>
  <si>
    <t>Sparkman</t>
  </si>
  <si>
    <t>State House 10</t>
  </si>
  <si>
    <t>Arnold</t>
  </si>
  <si>
    <t>Ball</t>
  </si>
  <si>
    <t>Yancura</t>
  </si>
  <si>
    <t>State House 11</t>
  </si>
  <si>
    <t>Hicks</t>
  </si>
  <si>
    <t>Oden</t>
  </si>
  <si>
    <t>State House 34</t>
  </si>
  <si>
    <t>Murphree</t>
  </si>
  <si>
    <t>State House 36</t>
  </si>
  <si>
    <t>Wood</t>
  </si>
  <si>
    <t>State House 40</t>
  </si>
  <si>
    <t>Brooks</t>
  </si>
  <si>
    <t>Shelton</t>
  </si>
  <si>
    <t>State House 41</t>
  </si>
  <si>
    <t>Hill</t>
  </si>
  <si>
    <t>McKinzie</t>
  </si>
  <si>
    <t>State House 45</t>
  </si>
  <si>
    <t>Hall</t>
  </si>
  <si>
    <t>State House 46</t>
  </si>
  <si>
    <t>Allred</t>
  </si>
  <si>
    <t>Forstman</t>
  </si>
  <si>
    <t>Gaines</t>
  </si>
  <si>
    <t>State House 48</t>
  </si>
  <si>
    <t>Carns</t>
  </si>
  <si>
    <t>Neville</t>
  </si>
  <si>
    <t>State House 49</t>
  </si>
  <si>
    <t>Rauch</t>
  </si>
  <si>
    <t>Ward</t>
  </si>
  <si>
    <t>State House 50</t>
  </si>
  <si>
    <t>Hays</t>
  </si>
  <si>
    <t>McClendon</t>
  </si>
  <si>
    <t>Raughton</t>
  </si>
  <si>
    <t>State House 51</t>
  </si>
  <si>
    <t>Beason</t>
  </si>
  <si>
    <t>Goodwin</t>
  </si>
  <si>
    <t>Sims</t>
  </si>
  <si>
    <t>State House 67</t>
  </si>
  <si>
    <t>Cameron</t>
  </si>
  <si>
    <t>Story</t>
  </si>
  <si>
    <t>State House 73</t>
  </si>
  <si>
    <t>Grimes</t>
  </si>
  <si>
    <t>Hooper, Jr.</t>
  </si>
  <si>
    <t>State House 74</t>
  </si>
  <si>
    <t>McKee</t>
  </si>
  <si>
    <t>State House 76</t>
  </si>
  <si>
    <t>Grant</t>
  </si>
  <si>
    <t>Webster, Jr.</t>
  </si>
  <si>
    <t>State House 87</t>
  </si>
  <si>
    <t>Beck</t>
  </si>
  <si>
    <t>Hamic</t>
  </si>
  <si>
    <t>Morris</t>
  </si>
  <si>
    <t>State House 88</t>
  </si>
  <si>
    <t>Gipson</t>
  </si>
  <si>
    <t>Moore</t>
  </si>
  <si>
    <t>State House 94</t>
  </si>
  <si>
    <t>Faust</t>
  </si>
  <si>
    <t>Penry, Jr.</t>
  </si>
  <si>
    <t>State House 95</t>
  </si>
  <si>
    <t>Wilson</t>
  </si>
  <si>
    <t>State House 96</t>
  </si>
  <si>
    <t>Davis</t>
  </si>
  <si>
    <t>Lake</t>
  </si>
  <si>
    <t>Perdue</t>
  </si>
  <si>
    <t>State House 101</t>
  </si>
  <si>
    <t>Ison</t>
  </si>
  <si>
    <t>Rich</t>
  </si>
  <si>
    <t>State House 102</t>
  </si>
  <si>
    <t>Meadows</t>
  </si>
  <si>
    <t>Turner</t>
  </si>
  <si>
    <t>State House 105</t>
  </si>
  <si>
    <t>Burdine</t>
  </si>
  <si>
    <t>Collier</t>
  </si>
  <si>
    <t>STATEWIDE OFFICES TALLY</t>
  </si>
  <si>
    <t>St. BOE (8)</t>
  </si>
  <si>
    <t>St. BOE (2)</t>
  </si>
  <si>
    <t>Votes Cast</t>
  </si>
  <si>
    <t>% Vote Received</t>
  </si>
  <si>
    <t>RUNOFF</t>
  </si>
  <si>
    <t>%Vote Rec'd</t>
  </si>
  <si>
    <t>Certified Final Results 6/10/02</t>
  </si>
  <si>
    <t>Alabama Republican Party</t>
  </si>
  <si>
    <t>State House</t>
  </si>
  <si>
    <t>State Senate</t>
  </si>
  <si>
    <t>Circuit Court 15-9</t>
  </si>
  <si>
    <t>Wise</t>
  </si>
  <si>
    <t>%Votes Rec'd</t>
  </si>
  <si>
    <t>Circuit Court 23-2</t>
  </si>
  <si>
    <t>Richardson</t>
  </si>
  <si>
    <t>Tatum</t>
  </si>
  <si>
    <t>District Court - Baldwin</t>
  </si>
  <si>
    <t>Bosch</t>
  </si>
  <si>
    <t>Hart</t>
  </si>
  <si>
    <t>Nelson</t>
  </si>
  <si>
    <t xml:space="preserve">Baldwin </t>
  </si>
  <si>
    <t>District Court - Elmore</t>
  </si>
  <si>
    <t>Culberson</t>
  </si>
  <si>
    <t>District Court - Tallapoosa</t>
  </si>
  <si>
    <t>Gavin</t>
  </si>
  <si>
    <t xml:space="preserve">Myer, Jr. </t>
  </si>
  <si>
    <t>Baldwin Place 2</t>
  </si>
  <si>
    <t>Bolton</t>
  </si>
  <si>
    <t>McGriff</t>
  </si>
  <si>
    <t>Clarke Place 1</t>
  </si>
  <si>
    <t>Crosby</t>
  </si>
  <si>
    <t>Parham</t>
  </si>
  <si>
    <t>Elmore Place 2</t>
  </si>
  <si>
    <t>McCullers</t>
  </si>
  <si>
    <t>Houston Place 2</t>
  </si>
  <si>
    <t>Lewis</t>
  </si>
  <si>
    <t>Jefferson Dist. 15 &amp; 34 (2)</t>
  </si>
  <si>
    <t>Curry</t>
  </si>
  <si>
    <t>Earnest</t>
  </si>
  <si>
    <t>Jefferson Dist. 46 Place 1</t>
  </si>
  <si>
    <t>DeMarco</t>
  </si>
  <si>
    <t>McFarland, Jr.</t>
  </si>
  <si>
    <t>Runoff</t>
  </si>
  <si>
    <t>Jefferson Dist. 46 Place 2</t>
  </si>
  <si>
    <t>Bittner</t>
  </si>
  <si>
    <t>Petelos</t>
  </si>
  <si>
    <t>Jefferson Dist. 47 Place 1</t>
  </si>
  <si>
    <t>Fulton</t>
  </si>
  <si>
    <t>McMahon</t>
  </si>
  <si>
    <t>Jefferson Dist. 43 &amp; 48 (1)</t>
  </si>
  <si>
    <t>Bostwick</t>
  </si>
  <si>
    <t>Jefferson Dist. 43 &amp; 48 (2)</t>
  </si>
  <si>
    <t>Caddell</t>
  </si>
  <si>
    <t>Domnanovich</t>
  </si>
  <si>
    <t>Merrell</t>
  </si>
  <si>
    <t>Wideman</t>
  </si>
  <si>
    <t>Withdrew from runoff</t>
  </si>
  <si>
    <t>Jefferson Dist. 51 Place 1</t>
  </si>
  <si>
    <t>Jefferson Dist. 51 Place 3</t>
  </si>
  <si>
    <t>Edge</t>
  </si>
  <si>
    <t>Phillips</t>
  </si>
  <si>
    <t>Jefferson Dist. 52 &amp; 57 (2)</t>
  </si>
  <si>
    <t>Jones</t>
  </si>
  <si>
    <t>Whaley</t>
  </si>
  <si>
    <t>Jefferson Dist. 55 Place 1</t>
  </si>
  <si>
    <t>Goolsby</t>
  </si>
  <si>
    <t>Jefferson Dist. 58 Place 1</t>
  </si>
  <si>
    <t>Johnson</t>
  </si>
  <si>
    <t>McLendon</t>
  </si>
  <si>
    <t>Lauderdale Place 3</t>
  </si>
  <si>
    <t>Long</t>
  </si>
  <si>
    <t>Singleton</t>
  </si>
  <si>
    <t>Lee Place 3</t>
  </si>
  <si>
    <t>Priester</t>
  </si>
  <si>
    <t>Speakman</t>
  </si>
  <si>
    <t>Lee Place 5</t>
  </si>
  <si>
    <t>English</t>
  </si>
  <si>
    <t>Madison Dist. 2 Seat 5</t>
  </si>
  <si>
    <t>Haney</t>
  </si>
  <si>
    <t>Madison Dist. 3 Seat 6</t>
  </si>
  <si>
    <t>Matheny</t>
  </si>
  <si>
    <t>Marshall Place 1</t>
  </si>
  <si>
    <t>Hawkins</t>
  </si>
  <si>
    <t>Johnston</t>
  </si>
  <si>
    <t>Mobile Place 3</t>
  </si>
  <si>
    <t>Alexander</t>
  </si>
  <si>
    <t>Hebert</t>
  </si>
  <si>
    <t>Mobile Place 5</t>
  </si>
  <si>
    <t>Myers</t>
  </si>
  <si>
    <t>McDonell, Jr.</t>
  </si>
  <si>
    <t>Mobile Place 7</t>
  </si>
  <si>
    <t>Hardesty</t>
  </si>
  <si>
    <t>Piccini</t>
  </si>
  <si>
    <t>Mobile Place 8</t>
  </si>
  <si>
    <t>Barton</t>
  </si>
  <si>
    <t>Kuffskie</t>
  </si>
  <si>
    <t>Mobile Place 11</t>
  </si>
  <si>
    <t>Raggett</t>
  </si>
  <si>
    <t>Mobile Place 12</t>
  </si>
  <si>
    <t>Dean</t>
  </si>
  <si>
    <t>McGinley</t>
  </si>
  <si>
    <t>Mobile Place 13</t>
  </si>
  <si>
    <t>Larrimore</t>
  </si>
  <si>
    <t>Mobile Place 16</t>
  </si>
  <si>
    <t>Kvalheim</t>
  </si>
  <si>
    <t>Vining</t>
  </si>
  <si>
    <t>Montgomery Place 2</t>
  </si>
  <si>
    <t>Ray</t>
  </si>
  <si>
    <t>Morgan Place 4</t>
  </si>
  <si>
    <t>Key</t>
  </si>
  <si>
    <t>Putman</t>
  </si>
  <si>
    <t>Pike Place 1</t>
  </si>
  <si>
    <t>Fortune</t>
  </si>
  <si>
    <t>St. Clair Place 1</t>
  </si>
  <si>
    <t>Thibado</t>
  </si>
  <si>
    <t>Turrentine</t>
  </si>
  <si>
    <t>St. Clair Place 2</t>
  </si>
  <si>
    <t>Bedsole</t>
  </si>
  <si>
    <t>Hand</t>
  </si>
  <si>
    <t>St. Clair Place 3</t>
  </si>
  <si>
    <t>Fricker</t>
  </si>
  <si>
    <t>Wheeler</t>
  </si>
  <si>
    <t>Tallapoosa Place 1</t>
  </si>
  <si>
    <t>Blythe</t>
  </si>
  <si>
    <t>Crofton</t>
  </si>
  <si>
    <t>Tallapoosa Place 2</t>
  </si>
  <si>
    <t>Butcher</t>
  </si>
  <si>
    <t>Knight</t>
  </si>
  <si>
    <t>Tuscaloosa Place 1</t>
  </si>
  <si>
    <t>Parker</t>
  </si>
  <si>
    <t>Tuscaloosa Place 3</t>
  </si>
  <si>
    <t>McAllister</t>
  </si>
  <si>
    <t>Tuscaloosa Place 6</t>
  </si>
  <si>
    <t>Allen</t>
  </si>
  <si>
    <t>Cook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</si>
</sst>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2" xfId="0" applyNumberFormat="1" applyFill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3" fontId="0" fillId="2" borderId="0" xfId="0" applyNumberForma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3" fontId="5" fillId="0" borderId="0" xfId="0" applyNumberFormat="1" applyFont="1" applyAlignment="1">
      <alignment horizontal="center"/>
    </xf>
    <xf numFmtId="3" fontId="3" fillId="0" borderId="6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2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1" fillId="0" borderId="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Fill="1" applyAlignment="1">
      <alignment/>
    </xf>
    <xf numFmtId="3" fontId="4" fillId="3" borderId="0" xfId="0" applyNumberFormat="1" applyFont="1" applyFill="1" applyAlignment="1">
      <alignment horizontal="center"/>
    </xf>
    <xf numFmtId="3" fontId="0" fillId="3" borderId="0" xfId="0" applyNumberFormat="1" applyFill="1" applyAlignment="1">
      <alignment/>
    </xf>
    <xf numFmtId="3" fontId="0" fillId="3" borderId="0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3" fontId="1" fillId="3" borderId="0" xfId="0" applyNumberFormat="1" applyFont="1" applyFill="1" applyAlignment="1">
      <alignment/>
    </xf>
    <xf numFmtId="3" fontId="4" fillId="3" borderId="0" xfId="0" applyNumberFormat="1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/>
    </xf>
    <xf numFmtId="3" fontId="4" fillId="3" borderId="2" xfId="0" applyNumberFormat="1" applyFont="1" applyFill="1" applyBorder="1" applyAlignment="1">
      <alignment horizontal="center"/>
    </xf>
    <xf numFmtId="3" fontId="0" fillId="3" borderId="2" xfId="0" applyNumberFormat="1" applyFill="1" applyBorder="1" applyAlignment="1">
      <alignment/>
    </xf>
    <xf numFmtId="3" fontId="0" fillId="3" borderId="5" xfId="0" applyNumberFormat="1" applyFill="1" applyBorder="1" applyAlignment="1">
      <alignment/>
    </xf>
    <xf numFmtId="3" fontId="3" fillId="3" borderId="6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/>
    </xf>
    <xf numFmtId="3" fontId="0" fillId="3" borderId="3" xfId="0" applyNumberForma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left"/>
    </xf>
    <xf numFmtId="164" fontId="1" fillId="3" borderId="0" xfId="0" applyNumberFormat="1" applyFont="1" applyFill="1" applyAlignment="1">
      <alignment/>
    </xf>
    <xf numFmtId="164" fontId="1" fillId="3" borderId="0" xfId="0" applyNumberFormat="1" applyFont="1" applyFill="1" applyBorder="1" applyAlignment="1">
      <alignment/>
    </xf>
    <xf numFmtId="164" fontId="1" fillId="3" borderId="2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3" borderId="2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2" borderId="0" xfId="0" applyNumberFormat="1" applyFont="1" applyFill="1" applyAlignment="1">
      <alignment/>
    </xf>
    <xf numFmtId="3" fontId="0" fillId="2" borderId="1" xfId="0" applyNumberFormat="1" applyFont="1" applyFill="1" applyBorder="1" applyAlignment="1">
      <alignment/>
    </xf>
    <xf numFmtId="3" fontId="0" fillId="3" borderId="2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3" borderId="5" xfId="0" applyNumberFormat="1" applyFont="1" applyFill="1" applyBorder="1" applyAlignment="1">
      <alignment/>
    </xf>
    <xf numFmtId="3" fontId="1" fillId="4" borderId="0" xfId="0" applyNumberFormat="1" applyFont="1" applyFill="1" applyAlignment="1">
      <alignment horizontal="center"/>
    </xf>
    <xf numFmtId="3" fontId="8" fillId="4" borderId="1" xfId="0" applyNumberFormat="1" applyFont="1" applyFill="1" applyBorder="1" applyAlignment="1">
      <alignment/>
    </xf>
    <xf numFmtId="3" fontId="8" fillId="3" borderId="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3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0" fillId="3" borderId="0" xfId="0" applyNumberFormat="1" applyFont="1" applyFill="1" applyAlignment="1">
      <alignment/>
    </xf>
    <xf numFmtId="3" fontId="0" fillId="3" borderId="3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3" fontId="8" fillId="3" borderId="1" xfId="0" applyNumberFormat="1" applyFont="1" applyFill="1" applyBorder="1" applyAlignment="1">
      <alignment/>
    </xf>
    <xf numFmtId="3" fontId="8" fillId="4" borderId="2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8" fillId="4" borderId="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 horizontal="center"/>
    </xf>
    <xf numFmtId="3" fontId="1" fillId="3" borderId="0" xfId="0" applyNumberFormat="1" applyFont="1" applyFill="1" applyAlignment="1">
      <alignment/>
    </xf>
    <xf numFmtId="3" fontId="0" fillId="3" borderId="0" xfId="0" applyNumberFormat="1" applyFont="1" applyFill="1" applyBorder="1" applyAlignment="1">
      <alignment/>
    </xf>
    <xf numFmtId="3" fontId="0" fillId="3" borderId="4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3" fontId="1" fillId="4" borderId="2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64" fontId="1" fillId="3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4" borderId="1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3" fontId="1" fillId="0" borderId="0" xfId="0" applyNumberFormat="1" applyFont="1" applyAlignment="1">
      <alignment horizontal="center"/>
    </xf>
    <xf numFmtId="164" fontId="1" fillId="3" borderId="0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5" borderId="0" xfId="0" applyNumberFormat="1" applyFont="1" applyFill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0" fillId="2" borderId="0" xfId="0" applyNumberFormat="1" applyFill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0" fillId="2" borderId="7" xfId="0" applyNumberFormat="1" applyFill="1" applyBorder="1" applyAlignment="1">
      <alignment/>
    </xf>
    <xf numFmtId="3" fontId="1" fillId="3" borderId="7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/>
    </xf>
    <xf numFmtId="3" fontId="0" fillId="3" borderId="7" xfId="0" applyNumberFormat="1" applyFill="1" applyBorder="1" applyAlignment="1">
      <alignment/>
    </xf>
    <xf numFmtId="3" fontId="1" fillId="4" borderId="0" xfId="0" applyNumberFormat="1" applyFont="1" applyFill="1" applyAlignment="1">
      <alignment horizontal="center"/>
    </xf>
    <xf numFmtId="3" fontId="8" fillId="3" borderId="1" xfId="0" applyNumberFormat="1" applyFont="1" applyFill="1" applyBorder="1" applyAlignment="1">
      <alignment/>
    </xf>
    <xf numFmtId="3" fontId="8" fillId="4" borderId="2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0" fillId="0" borderId="7" xfId="0" applyNumberFormat="1" applyBorder="1" applyAlignment="1">
      <alignment/>
    </xf>
    <xf numFmtId="3" fontId="1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 horizontal="center"/>
    </xf>
    <xf numFmtId="3" fontId="8" fillId="4" borderId="0" xfId="0" applyNumberFormat="1" applyFont="1" applyFill="1" applyBorder="1" applyAlignment="1">
      <alignment/>
    </xf>
    <xf numFmtId="3" fontId="8" fillId="3" borderId="2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8" fillId="3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3" fontId="0" fillId="2" borderId="0" xfId="0" applyNumberFormat="1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164" fontId="1" fillId="3" borderId="0" xfId="0" applyNumberFormat="1" applyFont="1" applyFill="1" applyAlignment="1">
      <alignment/>
    </xf>
    <xf numFmtId="3" fontId="1" fillId="2" borderId="2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3" fontId="0" fillId="3" borderId="0" xfId="0" applyNumberFormat="1" applyFont="1" applyFill="1" applyAlignment="1">
      <alignment/>
    </xf>
    <xf numFmtId="3" fontId="1" fillId="3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4.7109375" style="20" customWidth="1"/>
    <col min="2" max="2" width="10.57421875" style="1" customWidth="1"/>
    <col min="3" max="3" width="9.7109375" style="2" customWidth="1"/>
    <col min="4" max="4" width="9.00390625" style="3" bestFit="1" customWidth="1"/>
    <col min="5" max="5" width="11.00390625" style="19" bestFit="1" customWidth="1"/>
    <col min="6" max="6" width="9.140625" style="3" bestFit="1" customWidth="1"/>
    <col min="7" max="7" width="9.421875" style="1" customWidth="1"/>
    <col min="8" max="8" width="9.7109375" style="3" customWidth="1"/>
    <col min="9" max="9" width="10.00390625" style="1" bestFit="1" customWidth="1"/>
    <col min="10" max="10" width="10.00390625" style="3" customWidth="1"/>
    <col min="11" max="11" width="9.57421875" style="1" customWidth="1"/>
    <col min="12" max="12" width="10.7109375" style="19" customWidth="1"/>
    <col min="13" max="13" width="11.00390625" style="3" customWidth="1"/>
    <col min="14" max="14" width="9.28125" style="1" bestFit="1" customWidth="1"/>
    <col min="15" max="15" width="10.57421875" style="19" customWidth="1"/>
    <col min="16" max="16" width="8.7109375" style="3" bestFit="1" customWidth="1"/>
    <col min="17" max="17" width="10.421875" style="1" bestFit="1" customWidth="1"/>
    <col min="18" max="18" width="8.7109375" style="19" bestFit="1" customWidth="1"/>
    <col min="19" max="19" width="8.57421875" style="19" customWidth="1"/>
    <col min="20" max="20" width="9.421875" style="3" customWidth="1"/>
    <col min="21" max="21" width="9.7109375" style="1" customWidth="1"/>
    <col min="22" max="22" width="10.57421875" style="3" customWidth="1"/>
    <col min="23" max="23" width="9.421875" style="1" customWidth="1"/>
    <col min="24" max="24" width="12.00390625" style="3" bestFit="1" customWidth="1"/>
    <col min="25" max="25" width="8.57421875" style="1" bestFit="1" customWidth="1"/>
    <col min="26" max="26" width="8.00390625" style="19" bestFit="1" customWidth="1"/>
    <col min="27" max="27" width="8.140625" style="19" bestFit="1" customWidth="1"/>
    <col min="28" max="28" width="10.7109375" style="19" bestFit="1" customWidth="1"/>
    <col min="29" max="29" width="8.28125" style="19" bestFit="1" customWidth="1"/>
    <col min="30" max="30" width="11.8515625" style="19" bestFit="1" customWidth="1"/>
    <col min="31" max="31" width="9.57421875" style="3" customWidth="1"/>
    <col min="32" max="32" width="7.8515625" style="1" customWidth="1"/>
    <col min="33" max="33" width="8.57421875" style="19" customWidth="1"/>
    <col min="34" max="34" width="8.421875" style="3" bestFit="1" customWidth="1"/>
    <col min="35" max="35" width="10.00390625" style="1" customWidth="1"/>
    <col min="36" max="36" width="10.8515625" style="3" customWidth="1"/>
    <col min="37" max="37" width="9.140625" style="1" customWidth="1"/>
    <col min="38" max="38" width="9.28125" style="3" customWidth="1"/>
    <col min="39" max="39" width="9.140625" style="1" customWidth="1"/>
    <col min="40" max="40" width="10.7109375" style="3" bestFit="1" customWidth="1"/>
    <col min="41" max="41" width="9.7109375" style="1" bestFit="1" customWidth="1"/>
    <col min="42" max="42" width="9.421875" style="3" customWidth="1"/>
    <col min="43" max="16384" width="9.140625" style="8" customWidth="1"/>
  </cols>
  <sheetData>
    <row r="1" spans="1:16" ht="17.25" customHeight="1">
      <c r="A1" s="71" t="s">
        <v>238</v>
      </c>
      <c r="B1" s="19"/>
      <c r="D1" s="19"/>
      <c r="K1" s="30" t="s">
        <v>231</v>
      </c>
      <c r="L1" s="31"/>
      <c r="M1" s="32"/>
      <c r="P1" s="1" t="s">
        <v>239</v>
      </c>
    </row>
    <row r="2" spans="1:42" s="21" customFormat="1" ht="15">
      <c r="A2" s="20"/>
      <c r="B2" s="130" t="s">
        <v>6</v>
      </c>
      <c r="C2" s="130"/>
      <c r="D2" s="130"/>
      <c r="E2" s="128" t="s">
        <v>73</v>
      </c>
      <c r="F2" s="129"/>
      <c r="G2" s="127" t="s">
        <v>76</v>
      </c>
      <c r="H2" s="129"/>
      <c r="I2" s="127" t="s">
        <v>78</v>
      </c>
      <c r="J2" s="129"/>
      <c r="K2" s="127" t="s">
        <v>82</v>
      </c>
      <c r="L2" s="128"/>
      <c r="M2" s="129"/>
      <c r="N2" s="127" t="s">
        <v>86</v>
      </c>
      <c r="O2" s="128"/>
      <c r="P2" s="129"/>
      <c r="Q2" s="127" t="s">
        <v>91</v>
      </c>
      <c r="R2" s="128"/>
      <c r="S2" s="128"/>
      <c r="T2" s="129"/>
      <c r="U2" s="127" t="s">
        <v>94</v>
      </c>
      <c r="V2" s="129"/>
      <c r="W2" s="127" t="s">
        <v>97</v>
      </c>
      <c r="X2" s="129"/>
      <c r="Y2" s="127" t="s">
        <v>107</v>
      </c>
      <c r="Z2" s="128"/>
      <c r="AA2" s="128"/>
      <c r="AB2" s="128"/>
      <c r="AC2" s="128"/>
      <c r="AD2" s="128"/>
      <c r="AE2" s="129"/>
      <c r="AF2" s="127" t="s">
        <v>108</v>
      </c>
      <c r="AG2" s="128"/>
      <c r="AH2" s="129"/>
      <c r="AI2" s="127" t="s">
        <v>111</v>
      </c>
      <c r="AJ2" s="129"/>
      <c r="AK2" s="127" t="s">
        <v>114</v>
      </c>
      <c r="AL2" s="129"/>
      <c r="AM2" s="127" t="s">
        <v>233</v>
      </c>
      <c r="AN2" s="129"/>
      <c r="AO2" s="127" t="s">
        <v>232</v>
      </c>
      <c r="AP2" s="129"/>
    </row>
    <row r="3" spans="1:42" s="21" customFormat="1" ht="15">
      <c r="A3" s="20"/>
      <c r="B3" s="10" t="s">
        <v>3</v>
      </c>
      <c r="C3" s="44" t="s">
        <v>4</v>
      </c>
      <c r="D3" s="11" t="s">
        <v>5</v>
      </c>
      <c r="E3" s="51" t="s">
        <v>71</v>
      </c>
      <c r="F3" s="13" t="s">
        <v>72</v>
      </c>
      <c r="G3" s="14" t="s">
        <v>74</v>
      </c>
      <c r="H3" s="53" t="s">
        <v>75</v>
      </c>
      <c r="I3" s="59" t="s">
        <v>77</v>
      </c>
      <c r="J3" s="13" t="s">
        <v>55</v>
      </c>
      <c r="K3" s="14" t="s">
        <v>79</v>
      </c>
      <c r="L3" s="12" t="s">
        <v>80</v>
      </c>
      <c r="M3" s="13" t="s">
        <v>81</v>
      </c>
      <c r="N3" s="14" t="s">
        <v>83</v>
      </c>
      <c r="O3" s="12" t="s">
        <v>84</v>
      </c>
      <c r="P3" s="13" t="s">
        <v>85</v>
      </c>
      <c r="Q3" s="14" t="s">
        <v>87</v>
      </c>
      <c r="R3" s="12" t="s">
        <v>88</v>
      </c>
      <c r="S3" s="12" t="s">
        <v>89</v>
      </c>
      <c r="T3" s="13" t="s">
        <v>90</v>
      </c>
      <c r="U3" s="59" t="s">
        <v>92</v>
      </c>
      <c r="V3" s="13" t="s">
        <v>93</v>
      </c>
      <c r="W3" s="59" t="s">
        <v>95</v>
      </c>
      <c r="X3" s="13" t="s">
        <v>96</v>
      </c>
      <c r="Y3" s="14" t="s">
        <v>98</v>
      </c>
      <c r="Z3" s="12" t="s">
        <v>99</v>
      </c>
      <c r="AA3" s="12" t="s">
        <v>100</v>
      </c>
      <c r="AB3" s="12" t="s">
        <v>101</v>
      </c>
      <c r="AC3" s="12" t="s">
        <v>102</v>
      </c>
      <c r="AD3" s="12" t="s">
        <v>103</v>
      </c>
      <c r="AE3" s="13" t="s">
        <v>81</v>
      </c>
      <c r="AF3" s="14" t="s">
        <v>104</v>
      </c>
      <c r="AG3" s="12" t="s">
        <v>105</v>
      </c>
      <c r="AH3" s="53" t="s">
        <v>106</v>
      </c>
      <c r="AI3" s="59" t="s">
        <v>109</v>
      </c>
      <c r="AJ3" s="13" t="s">
        <v>110</v>
      </c>
      <c r="AK3" s="59" t="s">
        <v>112</v>
      </c>
      <c r="AL3" s="13" t="s">
        <v>113</v>
      </c>
      <c r="AM3" s="59" t="s">
        <v>116</v>
      </c>
      <c r="AN3" s="13" t="s">
        <v>117</v>
      </c>
      <c r="AO3" s="14" t="s">
        <v>118</v>
      </c>
      <c r="AP3" s="53" t="s">
        <v>119</v>
      </c>
    </row>
    <row r="4" spans="1:42" ht="15">
      <c r="A4" s="22" t="s">
        <v>0</v>
      </c>
      <c r="B4" s="4">
        <v>740</v>
      </c>
      <c r="C4" s="45">
        <v>5450</v>
      </c>
      <c r="D4" s="5">
        <v>961</v>
      </c>
      <c r="E4" s="46">
        <v>5378</v>
      </c>
      <c r="F4" s="5">
        <v>1086</v>
      </c>
      <c r="G4" s="4">
        <v>1492</v>
      </c>
      <c r="H4" s="54">
        <v>4939</v>
      </c>
      <c r="I4" s="60">
        <v>3899</v>
      </c>
      <c r="J4" s="5">
        <v>1886</v>
      </c>
      <c r="K4" s="4">
        <v>1436</v>
      </c>
      <c r="L4" s="23">
        <v>2327</v>
      </c>
      <c r="M4" s="5">
        <v>1428</v>
      </c>
      <c r="N4" s="4">
        <v>2038</v>
      </c>
      <c r="O4" s="23">
        <v>2714</v>
      </c>
      <c r="P4" s="5">
        <v>1385</v>
      </c>
      <c r="Q4" s="4">
        <v>1661</v>
      </c>
      <c r="R4" s="23">
        <v>1253</v>
      </c>
      <c r="S4" s="23">
        <v>532</v>
      </c>
      <c r="T4" s="5">
        <v>2373</v>
      </c>
      <c r="U4" s="60">
        <v>3335</v>
      </c>
      <c r="V4" s="5">
        <v>2107</v>
      </c>
      <c r="W4" s="60">
        <v>3147</v>
      </c>
      <c r="X4" s="5">
        <v>2194</v>
      </c>
      <c r="Y4" s="4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  <c r="AE4" s="5">
        <v>0</v>
      </c>
      <c r="AF4" s="4">
        <v>0</v>
      </c>
      <c r="AG4" s="23">
        <v>0</v>
      </c>
      <c r="AH4" s="54">
        <v>0</v>
      </c>
      <c r="AI4" s="60">
        <v>0</v>
      </c>
      <c r="AJ4" s="5">
        <v>0</v>
      </c>
      <c r="AK4" s="60">
        <v>0</v>
      </c>
      <c r="AL4" s="5">
        <v>0</v>
      </c>
      <c r="AM4" s="60">
        <v>0</v>
      </c>
      <c r="AN4" s="5">
        <v>0</v>
      </c>
      <c r="AO4" s="4">
        <v>0</v>
      </c>
      <c r="AP4" s="54">
        <v>0</v>
      </c>
    </row>
    <row r="5" spans="1:42" ht="15">
      <c r="A5" s="24" t="s">
        <v>1</v>
      </c>
      <c r="B5" s="7">
        <v>3025</v>
      </c>
      <c r="C5" s="45">
        <v>16974</v>
      </c>
      <c r="D5" s="9">
        <v>5497</v>
      </c>
      <c r="E5" s="46">
        <v>17667</v>
      </c>
      <c r="F5" s="9">
        <v>5190</v>
      </c>
      <c r="G5" s="7">
        <v>6057</v>
      </c>
      <c r="H5" s="54">
        <v>16483</v>
      </c>
      <c r="I5" s="60">
        <v>14850</v>
      </c>
      <c r="J5" s="9">
        <v>6219</v>
      </c>
      <c r="K5" s="7">
        <v>3823</v>
      </c>
      <c r="L5" s="15">
        <v>8910</v>
      </c>
      <c r="M5" s="9">
        <v>5805</v>
      </c>
      <c r="N5" s="7">
        <v>6079</v>
      </c>
      <c r="O5" s="15">
        <v>9845</v>
      </c>
      <c r="P5" s="9">
        <v>5628</v>
      </c>
      <c r="Q5" s="7">
        <v>6013</v>
      </c>
      <c r="R5" s="15">
        <v>2613</v>
      </c>
      <c r="S5" s="15">
        <v>2241</v>
      </c>
      <c r="T5" s="9">
        <v>9546</v>
      </c>
      <c r="U5" s="60">
        <v>11601</v>
      </c>
      <c r="V5" s="9">
        <v>8230</v>
      </c>
      <c r="W5" s="60">
        <v>9882</v>
      </c>
      <c r="X5" s="9">
        <v>9030</v>
      </c>
      <c r="Y5" s="7">
        <v>9128</v>
      </c>
      <c r="Z5" s="15">
        <v>558</v>
      </c>
      <c r="AA5" s="15">
        <v>210</v>
      </c>
      <c r="AB5" s="15">
        <v>4643</v>
      </c>
      <c r="AC5" s="15">
        <v>947</v>
      </c>
      <c r="AD5" s="15">
        <v>6134</v>
      </c>
      <c r="AE5" s="9">
        <v>4085</v>
      </c>
      <c r="AF5" s="7">
        <v>0</v>
      </c>
      <c r="AG5" s="15">
        <v>0</v>
      </c>
      <c r="AH5" s="54">
        <v>0</v>
      </c>
      <c r="AI5" s="60">
        <v>0</v>
      </c>
      <c r="AJ5" s="9">
        <v>0</v>
      </c>
      <c r="AK5" s="60">
        <v>0</v>
      </c>
      <c r="AL5" s="9">
        <v>0</v>
      </c>
      <c r="AM5" s="60">
        <v>0</v>
      </c>
      <c r="AN5" s="9">
        <v>0</v>
      </c>
      <c r="AO5" s="7">
        <v>0</v>
      </c>
      <c r="AP5" s="54">
        <v>0</v>
      </c>
    </row>
    <row r="6" spans="1:42" ht="15">
      <c r="A6" s="22" t="s">
        <v>2</v>
      </c>
      <c r="B6" s="4">
        <v>33</v>
      </c>
      <c r="C6" s="45">
        <v>276</v>
      </c>
      <c r="D6" s="5">
        <v>87</v>
      </c>
      <c r="E6" s="46">
        <v>285</v>
      </c>
      <c r="F6" s="5">
        <v>67</v>
      </c>
      <c r="G6" s="4">
        <v>76</v>
      </c>
      <c r="H6" s="54">
        <v>276</v>
      </c>
      <c r="I6" s="60">
        <v>188</v>
      </c>
      <c r="J6" s="5">
        <v>115</v>
      </c>
      <c r="K6" s="4">
        <v>81</v>
      </c>
      <c r="L6" s="23">
        <v>152</v>
      </c>
      <c r="M6" s="5">
        <v>59</v>
      </c>
      <c r="N6" s="4">
        <v>62</v>
      </c>
      <c r="O6" s="23">
        <v>146</v>
      </c>
      <c r="P6" s="5">
        <v>117</v>
      </c>
      <c r="Q6" s="4">
        <v>86</v>
      </c>
      <c r="R6" s="23">
        <v>55</v>
      </c>
      <c r="S6" s="23">
        <v>8</v>
      </c>
      <c r="T6" s="5">
        <v>161</v>
      </c>
      <c r="U6" s="60">
        <v>187</v>
      </c>
      <c r="V6" s="5">
        <v>124</v>
      </c>
      <c r="W6" s="60">
        <v>212</v>
      </c>
      <c r="X6" s="5">
        <v>78</v>
      </c>
      <c r="Y6" s="4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5">
        <v>0</v>
      </c>
      <c r="AF6" s="4">
        <v>0</v>
      </c>
      <c r="AG6" s="23">
        <v>0</v>
      </c>
      <c r="AH6" s="54">
        <v>0</v>
      </c>
      <c r="AI6" s="60">
        <v>0</v>
      </c>
      <c r="AJ6" s="5">
        <v>0</v>
      </c>
      <c r="AK6" s="60">
        <v>0</v>
      </c>
      <c r="AL6" s="5">
        <v>0</v>
      </c>
      <c r="AM6" s="60">
        <v>195</v>
      </c>
      <c r="AN6" s="5">
        <v>101</v>
      </c>
      <c r="AO6" s="4">
        <v>0</v>
      </c>
      <c r="AP6" s="54">
        <v>0</v>
      </c>
    </row>
    <row r="7" spans="1:42" ht="15">
      <c r="A7" s="24" t="s">
        <v>9</v>
      </c>
      <c r="B7" s="7">
        <v>116</v>
      </c>
      <c r="C7" s="45">
        <v>1496</v>
      </c>
      <c r="D7" s="9">
        <v>152</v>
      </c>
      <c r="E7" s="46">
        <v>1571</v>
      </c>
      <c r="F7" s="9">
        <v>155</v>
      </c>
      <c r="G7" s="7">
        <v>409</v>
      </c>
      <c r="H7" s="54">
        <v>1172</v>
      </c>
      <c r="I7" s="60">
        <v>875</v>
      </c>
      <c r="J7" s="9">
        <v>587</v>
      </c>
      <c r="K7" s="7">
        <v>306</v>
      </c>
      <c r="L7" s="15">
        <v>652</v>
      </c>
      <c r="M7" s="9">
        <v>446</v>
      </c>
      <c r="N7" s="7">
        <v>370</v>
      </c>
      <c r="O7" s="15">
        <v>596</v>
      </c>
      <c r="P7" s="9">
        <v>535</v>
      </c>
      <c r="Q7" s="7">
        <v>395</v>
      </c>
      <c r="R7" s="15">
        <v>329</v>
      </c>
      <c r="S7" s="15">
        <v>118</v>
      </c>
      <c r="T7" s="9">
        <v>658</v>
      </c>
      <c r="U7" s="60">
        <v>921</v>
      </c>
      <c r="V7" s="9">
        <v>501</v>
      </c>
      <c r="W7" s="60">
        <v>1059</v>
      </c>
      <c r="X7" s="9">
        <v>368</v>
      </c>
      <c r="Y7" s="7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9">
        <v>0</v>
      </c>
      <c r="AF7" s="7">
        <v>0</v>
      </c>
      <c r="AG7" s="15">
        <v>0</v>
      </c>
      <c r="AH7" s="54">
        <v>0</v>
      </c>
      <c r="AI7" s="60">
        <v>0</v>
      </c>
      <c r="AJ7" s="9">
        <v>0</v>
      </c>
      <c r="AK7" s="60">
        <v>1510</v>
      </c>
      <c r="AL7" s="9">
        <v>161</v>
      </c>
      <c r="AM7" s="60">
        <v>0</v>
      </c>
      <c r="AN7" s="9">
        <v>0</v>
      </c>
      <c r="AO7" s="7">
        <v>0</v>
      </c>
      <c r="AP7" s="54">
        <v>0</v>
      </c>
    </row>
    <row r="8" spans="1:42" ht="15">
      <c r="A8" s="22" t="s">
        <v>10</v>
      </c>
      <c r="B8" s="4">
        <v>664</v>
      </c>
      <c r="C8" s="45">
        <v>4869</v>
      </c>
      <c r="D8" s="5">
        <v>1235</v>
      </c>
      <c r="E8" s="46">
        <v>4631</v>
      </c>
      <c r="F8" s="5">
        <v>1427</v>
      </c>
      <c r="G8" s="4">
        <v>1834</v>
      </c>
      <c r="H8" s="54">
        <v>3877</v>
      </c>
      <c r="I8" s="60">
        <v>3070</v>
      </c>
      <c r="J8" s="5">
        <v>2264</v>
      </c>
      <c r="K8" s="4">
        <v>1390</v>
      </c>
      <c r="L8" s="23">
        <v>2652</v>
      </c>
      <c r="M8" s="5">
        <v>1095</v>
      </c>
      <c r="N8" s="4">
        <v>1341</v>
      </c>
      <c r="O8" s="23">
        <v>2182</v>
      </c>
      <c r="P8" s="5">
        <v>2015</v>
      </c>
      <c r="Q8" s="4">
        <v>1372</v>
      </c>
      <c r="R8" s="23">
        <v>1068</v>
      </c>
      <c r="S8" s="23">
        <v>494</v>
      </c>
      <c r="T8" s="5">
        <v>2480</v>
      </c>
      <c r="U8" s="60">
        <v>3185</v>
      </c>
      <c r="V8" s="5">
        <v>2049</v>
      </c>
      <c r="W8" s="60">
        <v>3130</v>
      </c>
      <c r="X8" s="5">
        <v>1991</v>
      </c>
      <c r="Y8" s="4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5">
        <v>0</v>
      </c>
      <c r="AF8" s="4">
        <v>0</v>
      </c>
      <c r="AG8" s="23">
        <v>0</v>
      </c>
      <c r="AH8" s="54">
        <v>0</v>
      </c>
      <c r="AI8" s="60">
        <v>0</v>
      </c>
      <c r="AJ8" s="5">
        <v>0</v>
      </c>
      <c r="AK8" s="60">
        <v>0</v>
      </c>
      <c r="AL8" s="5">
        <v>0</v>
      </c>
      <c r="AM8" s="60">
        <v>0</v>
      </c>
      <c r="AN8" s="5">
        <v>0</v>
      </c>
      <c r="AO8" s="4">
        <v>0</v>
      </c>
      <c r="AP8" s="54">
        <v>0</v>
      </c>
    </row>
    <row r="9" spans="1:42" ht="15">
      <c r="A9" s="24" t="s">
        <v>11</v>
      </c>
      <c r="B9" s="7">
        <v>5</v>
      </c>
      <c r="C9" s="45">
        <v>51</v>
      </c>
      <c r="D9" s="9">
        <v>6</v>
      </c>
      <c r="E9" s="46">
        <v>53</v>
      </c>
      <c r="F9" s="9">
        <v>4</v>
      </c>
      <c r="G9" s="7">
        <v>9</v>
      </c>
      <c r="H9" s="54">
        <v>40</v>
      </c>
      <c r="I9" s="60">
        <v>28</v>
      </c>
      <c r="J9" s="9">
        <v>13</v>
      </c>
      <c r="K9" s="7">
        <v>20</v>
      </c>
      <c r="L9" s="15">
        <v>15</v>
      </c>
      <c r="M9" s="9">
        <v>9</v>
      </c>
      <c r="N9" s="7">
        <v>26</v>
      </c>
      <c r="O9" s="15">
        <v>20</v>
      </c>
      <c r="P9" s="9">
        <v>6</v>
      </c>
      <c r="Q9" s="7">
        <v>21</v>
      </c>
      <c r="R9" s="15">
        <v>11</v>
      </c>
      <c r="S9" s="15">
        <v>6</v>
      </c>
      <c r="T9" s="9">
        <v>11</v>
      </c>
      <c r="U9" s="60">
        <v>41</v>
      </c>
      <c r="V9" s="9">
        <v>10</v>
      </c>
      <c r="W9" s="60">
        <v>38</v>
      </c>
      <c r="X9" s="9">
        <v>10</v>
      </c>
      <c r="Y9" s="7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9">
        <v>0</v>
      </c>
      <c r="AF9" s="7">
        <v>0</v>
      </c>
      <c r="AG9" s="15">
        <v>0</v>
      </c>
      <c r="AH9" s="54">
        <v>0</v>
      </c>
      <c r="AI9" s="60">
        <v>0</v>
      </c>
      <c r="AJ9" s="9">
        <v>0</v>
      </c>
      <c r="AK9" s="60">
        <v>0</v>
      </c>
      <c r="AL9" s="9">
        <v>0</v>
      </c>
      <c r="AM9" s="60">
        <v>0</v>
      </c>
      <c r="AN9" s="9">
        <v>0</v>
      </c>
      <c r="AO9" s="7">
        <v>0</v>
      </c>
      <c r="AP9" s="54">
        <v>0</v>
      </c>
    </row>
    <row r="10" spans="1:42" ht="15">
      <c r="A10" s="22" t="s">
        <v>12</v>
      </c>
      <c r="B10" s="4">
        <v>232</v>
      </c>
      <c r="C10" s="45">
        <v>196</v>
      </c>
      <c r="D10" s="5">
        <v>39</v>
      </c>
      <c r="E10" s="46">
        <v>371</v>
      </c>
      <c r="F10" s="5">
        <v>44</v>
      </c>
      <c r="G10" s="4">
        <v>72</v>
      </c>
      <c r="H10" s="54">
        <v>338</v>
      </c>
      <c r="I10" s="60">
        <v>242</v>
      </c>
      <c r="J10" s="5">
        <v>128</v>
      </c>
      <c r="K10" s="4">
        <v>125</v>
      </c>
      <c r="L10" s="23">
        <v>122</v>
      </c>
      <c r="M10" s="5">
        <v>88</v>
      </c>
      <c r="N10" s="4">
        <v>109</v>
      </c>
      <c r="O10" s="23">
        <v>181</v>
      </c>
      <c r="P10" s="5">
        <v>91</v>
      </c>
      <c r="Q10" s="4">
        <v>277</v>
      </c>
      <c r="R10" s="23">
        <v>29</v>
      </c>
      <c r="S10" s="23">
        <v>24</v>
      </c>
      <c r="T10" s="5">
        <v>80</v>
      </c>
      <c r="U10" s="60">
        <v>223</v>
      </c>
      <c r="V10" s="5">
        <v>138</v>
      </c>
      <c r="W10" s="60">
        <v>221</v>
      </c>
      <c r="X10" s="5">
        <v>116</v>
      </c>
      <c r="Y10" s="4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5">
        <v>0</v>
      </c>
      <c r="AF10" s="4">
        <v>0</v>
      </c>
      <c r="AG10" s="23">
        <v>0</v>
      </c>
      <c r="AH10" s="54">
        <v>0</v>
      </c>
      <c r="AI10" s="60">
        <v>0</v>
      </c>
      <c r="AJ10" s="5">
        <v>0</v>
      </c>
      <c r="AK10" s="60">
        <v>0</v>
      </c>
      <c r="AL10" s="5">
        <v>0</v>
      </c>
      <c r="AM10" s="60">
        <v>0</v>
      </c>
      <c r="AN10" s="5">
        <v>0</v>
      </c>
      <c r="AO10" s="4">
        <v>0</v>
      </c>
      <c r="AP10" s="54">
        <v>0</v>
      </c>
    </row>
    <row r="11" spans="1:42" ht="15">
      <c r="A11" s="20" t="s">
        <v>13</v>
      </c>
      <c r="B11" s="1">
        <v>341</v>
      </c>
      <c r="C11" s="45">
        <v>7860</v>
      </c>
      <c r="D11" s="3">
        <v>779</v>
      </c>
      <c r="E11" s="46">
        <v>6160</v>
      </c>
      <c r="F11" s="3">
        <v>1614</v>
      </c>
      <c r="G11" s="1">
        <v>2755</v>
      </c>
      <c r="H11" s="54">
        <v>4835</v>
      </c>
      <c r="I11" s="60">
        <v>3108</v>
      </c>
      <c r="J11" s="3">
        <v>3552</v>
      </c>
      <c r="K11" s="1">
        <v>1512</v>
      </c>
      <c r="L11" s="19">
        <v>2796</v>
      </c>
      <c r="M11" s="3">
        <v>2054</v>
      </c>
      <c r="N11" s="1">
        <v>1736</v>
      </c>
      <c r="O11" s="19">
        <v>3041</v>
      </c>
      <c r="P11" s="3">
        <v>2551</v>
      </c>
      <c r="Q11" s="1">
        <v>1771</v>
      </c>
      <c r="R11" s="19">
        <v>1374</v>
      </c>
      <c r="S11" s="19">
        <v>499</v>
      </c>
      <c r="T11" s="3">
        <v>3279</v>
      </c>
      <c r="U11" s="60">
        <v>3698</v>
      </c>
      <c r="V11" s="3">
        <v>2889</v>
      </c>
      <c r="W11" s="60">
        <v>4380</v>
      </c>
      <c r="X11" s="3">
        <v>2034</v>
      </c>
      <c r="Y11" s="1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3">
        <v>0</v>
      </c>
      <c r="AF11" s="1">
        <v>316</v>
      </c>
      <c r="AG11" s="19">
        <v>1189</v>
      </c>
      <c r="AH11" s="54">
        <v>7396</v>
      </c>
      <c r="AI11" s="60">
        <v>0</v>
      </c>
      <c r="AJ11" s="3">
        <v>0</v>
      </c>
      <c r="AK11" s="60">
        <v>0</v>
      </c>
      <c r="AL11" s="3">
        <v>0</v>
      </c>
      <c r="AM11" s="60">
        <v>0</v>
      </c>
      <c r="AN11" s="3">
        <v>0</v>
      </c>
      <c r="AO11" s="1">
        <v>0</v>
      </c>
      <c r="AP11" s="54">
        <v>0</v>
      </c>
    </row>
    <row r="12" spans="1:42" ht="15">
      <c r="A12" s="22" t="s">
        <v>14</v>
      </c>
      <c r="B12" s="4">
        <v>117</v>
      </c>
      <c r="C12" s="45">
        <v>1274</v>
      </c>
      <c r="D12" s="5">
        <v>73</v>
      </c>
      <c r="E12" s="46">
        <v>1013</v>
      </c>
      <c r="F12" s="5">
        <v>241</v>
      </c>
      <c r="G12" s="4">
        <v>459</v>
      </c>
      <c r="H12" s="54">
        <v>744</v>
      </c>
      <c r="I12" s="60">
        <v>558</v>
      </c>
      <c r="J12" s="5">
        <v>529</v>
      </c>
      <c r="K12" s="4">
        <v>274</v>
      </c>
      <c r="L12" s="23">
        <v>460</v>
      </c>
      <c r="M12" s="5">
        <v>295</v>
      </c>
      <c r="N12" s="4">
        <v>190</v>
      </c>
      <c r="O12" s="23">
        <v>513</v>
      </c>
      <c r="P12" s="5">
        <v>460</v>
      </c>
      <c r="Q12" s="4">
        <v>263</v>
      </c>
      <c r="R12" s="23">
        <v>222</v>
      </c>
      <c r="S12" s="23">
        <v>79</v>
      </c>
      <c r="T12" s="5">
        <v>570</v>
      </c>
      <c r="U12" s="60">
        <v>631</v>
      </c>
      <c r="V12" s="5">
        <v>457</v>
      </c>
      <c r="W12" s="60">
        <v>729</v>
      </c>
      <c r="X12" s="5">
        <v>318</v>
      </c>
      <c r="Y12" s="4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5">
        <v>0</v>
      </c>
      <c r="AF12" s="4">
        <v>465</v>
      </c>
      <c r="AG12" s="23">
        <v>116</v>
      </c>
      <c r="AH12" s="54">
        <v>791</v>
      </c>
      <c r="AI12" s="60">
        <v>0</v>
      </c>
      <c r="AJ12" s="5">
        <v>0</v>
      </c>
      <c r="AK12" s="60">
        <v>0</v>
      </c>
      <c r="AL12" s="5">
        <v>0</v>
      </c>
      <c r="AM12" s="60">
        <v>655</v>
      </c>
      <c r="AN12" s="5">
        <v>379</v>
      </c>
      <c r="AO12" s="4">
        <v>0</v>
      </c>
      <c r="AP12" s="54">
        <v>0</v>
      </c>
    </row>
    <row r="13" spans="1:42" ht="15">
      <c r="A13" s="20" t="s">
        <v>15</v>
      </c>
      <c r="B13" s="1">
        <v>13</v>
      </c>
      <c r="C13" s="45">
        <v>170</v>
      </c>
      <c r="D13" s="3">
        <v>40</v>
      </c>
      <c r="E13" s="46">
        <v>169</v>
      </c>
      <c r="F13" s="3">
        <v>43</v>
      </c>
      <c r="G13" s="1">
        <v>79</v>
      </c>
      <c r="H13" s="54">
        <v>123</v>
      </c>
      <c r="I13" s="60">
        <v>82</v>
      </c>
      <c r="J13" s="3">
        <v>101</v>
      </c>
      <c r="K13" s="1">
        <v>47</v>
      </c>
      <c r="L13" s="19">
        <v>62</v>
      </c>
      <c r="M13" s="3">
        <v>70</v>
      </c>
      <c r="N13" s="1">
        <v>47</v>
      </c>
      <c r="O13" s="19">
        <v>66</v>
      </c>
      <c r="P13" s="3">
        <v>72</v>
      </c>
      <c r="Q13" s="1">
        <v>62</v>
      </c>
      <c r="R13" s="19">
        <v>32</v>
      </c>
      <c r="S13" s="19">
        <v>13</v>
      </c>
      <c r="T13" s="3">
        <v>80</v>
      </c>
      <c r="U13" s="60">
        <v>99</v>
      </c>
      <c r="V13" s="3">
        <v>82</v>
      </c>
      <c r="W13" s="60">
        <v>113</v>
      </c>
      <c r="X13" s="3">
        <v>52</v>
      </c>
      <c r="Y13" s="1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3">
        <v>0</v>
      </c>
      <c r="AF13" s="1">
        <v>47</v>
      </c>
      <c r="AG13" s="19">
        <v>19</v>
      </c>
      <c r="AH13" s="54">
        <v>135</v>
      </c>
      <c r="AI13" s="60">
        <v>0</v>
      </c>
      <c r="AJ13" s="3">
        <v>0</v>
      </c>
      <c r="AK13" s="60">
        <v>0</v>
      </c>
      <c r="AL13" s="3">
        <v>0</v>
      </c>
      <c r="AM13" s="60">
        <v>0</v>
      </c>
      <c r="AN13" s="3">
        <v>0</v>
      </c>
      <c r="AO13" s="1">
        <v>0</v>
      </c>
      <c r="AP13" s="54">
        <v>0</v>
      </c>
    </row>
    <row r="14" spans="1:42" ht="15">
      <c r="A14" s="22" t="s">
        <v>16</v>
      </c>
      <c r="B14" s="4">
        <v>497</v>
      </c>
      <c r="C14" s="45">
        <v>4902</v>
      </c>
      <c r="D14" s="5">
        <v>571</v>
      </c>
      <c r="E14" s="46">
        <v>5194</v>
      </c>
      <c r="F14" s="5">
        <v>585</v>
      </c>
      <c r="G14" s="4">
        <v>1393</v>
      </c>
      <c r="H14" s="54">
        <v>3814</v>
      </c>
      <c r="I14" s="60">
        <v>2891</v>
      </c>
      <c r="J14" s="5">
        <v>1910</v>
      </c>
      <c r="K14" s="4">
        <v>1244</v>
      </c>
      <c r="L14" s="23">
        <v>2146</v>
      </c>
      <c r="M14" s="5">
        <v>1105</v>
      </c>
      <c r="N14" s="4">
        <v>944</v>
      </c>
      <c r="O14" s="23">
        <v>1992</v>
      </c>
      <c r="P14" s="5">
        <v>2006</v>
      </c>
      <c r="Q14" s="4">
        <v>1238</v>
      </c>
      <c r="R14" s="23">
        <v>948</v>
      </c>
      <c r="S14" s="23">
        <v>403</v>
      </c>
      <c r="T14" s="5">
        <v>2396</v>
      </c>
      <c r="U14" s="60">
        <v>2858</v>
      </c>
      <c r="V14" s="5">
        <v>1811</v>
      </c>
      <c r="W14" s="60">
        <v>2921</v>
      </c>
      <c r="X14" s="5">
        <v>1690</v>
      </c>
      <c r="Y14" s="4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5">
        <v>0</v>
      </c>
      <c r="AF14" s="4">
        <v>0</v>
      </c>
      <c r="AG14" s="23">
        <v>0</v>
      </c>
      <c r="AH14" s="54">
        <v>0</v>
      </c>
      <c r="AI14" s="60">
        <v>0</v>
      </c>
      <c r="AJ14" s="5">
        <v>0</v>
      </c>
      <c r="AK14" s="60">
        <v>4695</v>
      </c>
      <c r="AL14" s="5">
        <v>786</v>
      </c>
      <c r="AM14" s="60">
        <v>0</v>
      </c>
      <c r="AN14" s="5">
        <v>0</v>
      </c>
      <c r="AO14" s="4">
        <v>0</v>
      </c>
      <c r="AP14" s="54">
        <v>0</v>
      </c>
    </row>
    <row r="15" spans="1:42" ht="15">
      <c r="A15" s="20" t="s">
        <v>17</v>
      </c>
      <c r="B15" s="1">
        <v>8</v>
      </c>
      <c r="C15" s="45">
        <v>36</v>
      </c>
      <c r="D15" s="3">
        <v>17</v>
      </c>
      <c r="E15" s="46">
        <v>46</v>
      </c>
      <c r="F15" s="3">
        <v>10</v>
      </c>
      <c r="G15" s="1">
        <v>20</v>
      </c>
      <c r="H15" s="54">
        <v>36</v>
      </c>
      <c r="I15" s="60">
        <v>34</v>
      </c>
      <c r="J15" s="3">
        <v>20</v>
      </c>
      <c r="K15" s="1">
        <v>10</v>
      </c>
      <c r="L15" s="19">
        <v>23</v>
      </c>
      <c r="M15" s="3">
        <v>14</v>
      </c>
      <c r="N15" s="1">
        <v>10</v>
      </c>
      <c r="O15" s="19">
        <v>25</v>
      </c>
      <c r="P15" s="3">
        <v>15</v>
      </c>
      <c r="Q15" s="1">
        <v>6</v>
      </c>
      <c r="R15" s="19">
        <v>10</v>
      </c>
      <c r="S15" s="19">
        <v>6</v>
      </c>
      <c r="T15" s="3">
        <v>29</v>
      </c>
      <c r="U15" s="60">
        <v>28</v>
      </c>
      <c r="V15" s="3">
        <v>24</v>
      </c>
      <c r="W15" s="60">
        <v>33</v>
      </c>
      <c r="X15" s="3">
        <v>19</v>
      </c>
      <c r="Y15" s="1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3">
        <v>0</v>
      </c>
      <c r="AF15" s="1">
        <v>0</v>
      </c>
      <c r="AG15" s="15">
        <v>0</v>
      </c>
      <c r="AH15" s="54">
        <v>0</v>
      </c>
      <c r="AI15" s="60">
        <v>0</v>
      </c>
      <c r="AJ15" s="3">
        <v>0</v>
      </c>
      <c r="AK15" s="60">
        <v>0</v>
      </c>
      <c r="AL15" s="3">
        <v>0</v>
      </c>
      <c r="AM15" s="60">
        <v>0</v>
      </c>
      <c r="AN15" s="3">
        <v>0</v>
      </c>
      <c r="AO15" s="1">
        <v>0</v>
      </c>
      <c r="AP15" s="54">
        <v>0</v>
      </c>
    </row>
    <row r="16" spans="1:42" ht="15">
      <c r="A16" s="22" t="s">
        <v>18</v>
      </c>
      <c r="B16" s="4">
        <v>157</v>
      </c>
      <c r="C16" s="45">
        <v>707</v>
      </c>
      <c r="D16" s="5">
        <v>379</v>
      </c>
      <c r="E16" s="46">
        <v>1053</v>
      </c>
      <c r="F16" s="5">
        <v>111</v>
      </c>
      <c r="G16" s="4">
        <v>222</v>
      </c>
      <c r="H16" s="54">
        <v>853</v>
      </c>
      <c r="I16" s="60">
        <v>629</v>
      </c>
      <c r="J16" s="5">
        <v>308</v>
      </c>
      <c r="K16" s="4">
        <v>254</v>
      </c>
      <c r="L16" s="23">
        <v>333</v>
      </c>
      <c r="M16" s="5">
        <v>249</v>
      </c>
      <c r="N16" s="4">
        <v>228</v>
      </c>
      <c r="O16" s="23">
        <v>471</v>
      </c>
      <c r="P16" s="5">
        <v>297</v>
      </c>
      <c r="Q16" s="4">
        <v>191</v>
      </c>
      <c r="R16" s="23">
        <v>161</v>
      </c>
      <c r="S16" s="23">
        <v>74</v>
      </c>
      <c r="T16" s="5">
        <v>510</v>
      </c>
      <c r="U16" s="60">
        <v>501</v>
      </c>
      <c r="V16" s="5">
        <v>365</v>
      </c>
      <c r="W16" s="60">
        <v>536</v>
      </c>
      <c r="X16" s="5">
        <v>315</v>
      </c>
      <c r="Y16" s="4">
        <v>406</v>
      </c>
      <c r="Z16" s="23">
        <v>35</v>
      </c>
      <c r="AA16" s="23">
        <v>3</v>
      </c>
      <c r="AB16" s="23">
        <v>24</v>
      </c>
      <c r="AC16" s="23">
        <v>61</v>
      </c>
      <c r="AD16" s="23">
        <v>41</v>
      </c>
      <c r="AE16" s="5">
        <v>205</v>
      </c>
      <c r="AF16" s="4">
        <v>0</v>
      </c>
      <c r="AG16" s="23">
        <v>0</v>
      </c>
      <c r="AH16" s="54">
        <v>0</v>
      </c>
      <c r="AI16" s="60">
        <v>0</v>
      </c>
      <c r="AJ16" s="5">
        <v>0</v>
      </c>
      <c r="AK16" s="60">
        <v>0</v>
      </c>
      <c r="AL16" s="5">
        <v>0</v>
      </c>
      <c r="AM16" s="60">
        <v>0</v>
      </c>
      <c r="AN16" s="5">
        <v>0</v>
      </c>
      <c r="AO16" s="4">
        <v>0</v>
      </c>
      <c r="AP16" s="54">
        <v>0</v>
      </c>
    </row>
    <row r="17" spans="1:42" ht="15">
      <c r="A17" s="20" t="s">
        <v>19</v>
      </c>
      <c r="B17" s="1">
        <v>64</v>
      </c>
      <c r="C17" s="45">
        <v>2341</v>
      </c>
      <c r="D17" s="3">
        <v>76</v>
      </c>
      <c r="E17" s="46">
        <v>1698</v>
      </c>
      <c r="F17" s="3">
        <v>419</v>
      </c>
      <c r="G17" s="1">
        <v>632</v>
      </c>
      <c r="H17" s="54">
        <v>1366</v>
      </c>
      <c r="I17" s="60">
        <v>857</v>
      </c>
      <c r="J17" s="3">
        <v>967</v>
      </c>
      <c r="K17" s="1">
        <v>322</v>
      </c>
      <c r="L17" s="19">
        <v>769</v>
      </c>
      <c r="M17" s="3">
        <v>659</v>
      </c>
      <c r="N17" s="1">
        <v>388</v>
      </c>
      <c r="O17" s="19">
        <v>580</v>
      </c>
      <c r="P17" s="3">
        <v>880</v>
      </c>
      <c r="Q17" s="1">
        <v>427</v>
      </c>
      <c r="R17" s="19">
        <v>300</v>
      </c>
      <c r="S17" s="19">
        <v>176</v>
      </c>
      <c r="T17" s="3">
        <v>1000</v>
      </c>
      <c r="U17" s="60">
        <v>1003</v>
      </c>
      <c r="V17" s="3">
        <v>819</v>
      </c>
      <c r="W17" s="60">
        <v>1122</v>
      </c>
      <c r="X17" s="3">
        <v>593</v>
      </c>
      <c r="Y17" s="1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3">
        <v>0</v>
      </c>
      <c r="AF17" s="1">
        <v>810</v>
      </c>
      <c r="AG17" s="19">
        <v>132</v>
      </c>
      <c r="AH17" s="54">
        <v>1440</v>
      </c>
      <c r="AI17" s="60">
        <v>0</v>
      </c>
      <c r="AJ17" s="3">
        <v>0</v>
      </c>
      <c r="AK17" s="60">
        <v>0</v>
      </c>
      <c r="AL17" s="3">
        <v>0</v>
      </c>
      <c r="AM17" s="60">
        <v>1010</v>
      </c>
      <c r="AN17" s="3">
        <v>692</v>
      </c>
      <c r="AO17" s="1">
        <v>0</v>
      </c>
      <c r="AP17" s="54">
        <v>0</v>
      </c>
    </row>
    <row r="18" spans="1:42" ht="15">
      <c r="A18" s="22" t="s">
        <v>20</v>
      </c>
      <c r="B18" s="4">
        <v>33</v>
      </c>
      <c r="C18" s="45">
        <v>623</v>
      </c>
      <c r="D18" s="5">
        <v>62</v>
      </c>
      <c r="E18" s="46">
        <v>442</v>
      </c>
      <c r="F18" s="5">
        <v>161</v>
      </c>
      <c r="G18" s="4">
        <v>281</v>
      </c>
      <c r="H18" s="54">
        <v>309</v>
      </c>
      <c r="I18" s="60">
        <v>254</v>
      </c>
      <c r="J18" s="5">
        <v>305</v>
      </c>
      <c r="K18" s="4">
        <v>127</v>
      </c>
      <c r="L18" s="23">
        <v>219</v>
      </c>
      <c r="M18" s="5">
        <v>184</v>
      </c>
      <c r="N18" s="4">
        <v>156</v>
      </c>
      <c r="O18" s="23">
        <v>179</v>
      </c>
      <c r="P18" s="5">
        <v>232</v>
      </c>
      <c r="Q18" s="4">
        <v>106</v>
      </c>
      <c r="R18" s="23">
        <v>107</v>
      </c>
      <c r="S18" s="23">
        <v>61</v>
      </c>
      <c r="T18" s="5">
        <v>262</v>
      </c>
      <c r="U18" s="60">
        <v>298</v>
      </c>
      <c r="V18" s="5">
        <v>262</v>
      </c>
      <c r="W18" s="60">
        <v>327</v>
      </c>
      <c r="X18" s="5">
        <v>189</v>
      </c>
      <c r="Y18" s="4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5">
        <v>0</v>
      </c>
      <c r="AF18" s="4">
        <v>129</v>
      </c>
      <c r="AG18" s="23">
        <v>83</v>
      </c>
      <c r="AH18" s="54">
        <v>471</v>
      </c>
      <c r="AI18" s="60">
        <v>0</v>
      </c>
      <c r="AJ18" s="5">
        <v>0</v>
      </c>
      <c r="AK18" s="60">
        <v>0</v>
      </c>
      <c r="AL18" s="5">
        <v>0</v>
      </c>
      <c r="AM18" s="60">
        <v>0</v>
      </c>
      <c r="AN18" s="5">
        <v>0</v>
      </c>
      <c r="AO18" s="4">
        <v>0</v>
      </c>
      <c r="AP18" s="54">
        <v>0</v>
      </c>
    </row>
    <row r="19" spans="1:42" ht="15">
      <c r="A19" s="20" t="s">
        <v>21</v>
      </c>
      <c r="B19" s="1">
        <v>434</v>
      </c>
      <c r="C19" s="45">
        <v>1565</v>
      </c>
      <c r="D19" s="3">
        <v>596</v>
      </c>
      <c r="E19" s="46">
        <v>1668</v>
      </c>
      <c r="F19" s="3">
        <v>589</v>
      </c>
      <c r="G19" s="1">
        <v>600</v>
      </c>
      <c r="H19" s="54">
        <v>1651</v>
      </c>
      <c r="I19" s="60">
        <v>1039</v>
      </c>
      <c r="J19" s="3">
        <v>986</v>
      </c>
      <c r="K19" s="1">
        <v>891</v>
      </c>
      <c r="L19" s="19">
        <v>710</v>
      </c>
      <c r="M19" s="3">
        <v>433</v>
      </c>
      <c r="N19" s="1">
        <v>498</v>
      </c>
      <c r="O19" s="19">
        <v>1030</v>
      </c>
      <c r="P19" s="3">
        <v>632</v>
      </c>
      <c r="Q19" s="1">
        <v>479</v>
      </c>
      <c r="R19" s="19">
        <v>363</v>
      </c>
      <c r="S19" s="19">
        <v>189</v>
      </c>
      <c r="T19" s="3">
        <v>1126</v>
      </c>
      <c r="U19" s="60">
        <v>1184</v>
      </c>
      <c r="V19" s="3">
        <v>807</v>
      </c>
      <c r="W19" s="60">
        <v>1433</v>
      </c>
      <c r="X19" s="3">
        <v>497</v>
      </c>
      <c r="Y19" s="1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3">
        <v>0</v>
      </c>
      <c r="AF19" s="1">
        <v>0</v>
      </c>
      <c r="AG19" s="15">
        <v>0</v>
      </c>
      <c r="AH19" s="54">
        <v>0</v>
      </c>
      <c r="AI19" s="60">
        <v>0</v>
      </c>
      <c r="AJ19" s="3">
        <v>0</v>
      </c>
      <c r="AK19" s="60">
        <v>0</v>
      </c>
      <c r="AL19" s="3">
        <v>0</v>
      </c>
      <c r="AM19" s="60">
        <v>1314</v>
      </c>
      <c r="AN19" s="3">
        <v>689</v>
      </c>
      <c r="AO19" s="1">
        <v>0</v>
      </c>
      <c r="AP19" s="54">
        <v>0</v>
      </c>
    </row>
    <row r="20" spans="1:42" ht="15">
      <c r="A20" s="22" t="s">
        <v>22</v>
      </c>
      <c r="B20" s="4">
        <v>118</v>
      </c>
      <c r="C20" s="45">
        <v>1217</v>
      </c>
      <c r="D20" s="5">
        <v>382</v>
      </c>
      <c r="E20" s="46">
        <v>1231</v>
      </c>
      <c r="F20" s="5">
        <v>289</v>
      </c>
      <c r="G20" s="4">
        <v>338</v>
      </c>
      <c r="H20" s="54">
        <v>1201</v>
      </c>
      <c r="I20" s="60">
        <v>693</v>
      </c>
      <c r="J20" s="5">
        <v>655</v>
      </c>
      <c r="K20" s="4">
        <v>268</v>
      </c>
      <c r="L20" s="23">
        <v>627</v>
      </c>
      <c r="M20" s="5">
        <v>326</v>
      </c>
      <c r="N20" s="4">
        <v>303</v>
      </c>
      <c r="O20" s="23">
        <v>570</v>
      </c>
      <c r="P20" s="5">
        <v>472</v>
      </c>
      <c r="Q20" s="4">
        <v>265</v>
      </c>
      <c r="R20" s="23">
        <v>247</v>
      </c>
      <c r="S20" s="23">
        <v>140</v>
      </c>
      <c r="T20" s="5">
        <v>667</v>
      </c>
      <c r="U20" s="60">
        <v>684</v>
      </c>
      <c r="V20" s="5">
        <v>571</v>
      </c>
      <c r="W20" s="60">
        <v>833</v>
      </c>
      <c r="X20" s="5">
        <v>408</v>
      </c>
      <c r="Y20" s="4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5">
        <v>0</v>
      </c>
      <c r="AF20" s="4">
        <v>0</v>
      </c>
      <c r="AG20" s="23">
        <v>0</v>
      </c>
      <c r="AH20" s="54">
        <v>0</v>
      </c>
      <c r="AI20" s="60">
        <v>589</v>
      </c>
      <c r="AJ20" s="5">
        <v>633</v>
      </c>
      <c r="AK20" s="60">
        <v>0</v>
      </c>
      <c r="AL20" s="5">
        <v>0</v>
      </c>
      <c r="AM20" s="60">
        <v>0</v>
      </c>
      <c r="AN20" s="5">
        <v>0</v>
      </c>
      <c r="AO20" s="4">
        <v>0</v>
      </c>
      <c r="AP20" s="54">
        <v>0</v>
      </c>
    </row>
    <row r="21" spans="1:42" ht="15">
      <c r="A21" s="24" t="s">
        <v>23</v>
      </c>
      <c r="B21" s="7">
        <v>24</v>
      </c>
      <c r="C21" s="45">
        <v>121</v>
      </c>
      <c r="D21" s="9">
        <v>68</v>
      </c>
      <c r="E21" s="46">
        <v>154</v>
      </c>
      <c r="F21" s="9">
        <v>24</v>
      </c>
      <c r="G21" s="7">
        <v>45</v>
      </c>
      <c r="H21" s="54">
        <v>141</v>
      </c>
      <c r="I21" s="60">
        <v>107</v>
      </c>
      <c r="J21" s="9">
        <v>61</v>
      </c>
      <c r="K21" s="7">
        <v>35</v>
      </c>
      <c r="L21" s="15">
        <v>66</v>
      </c>
      <c r="M21" s="9">
        <v>48</v>
      </c>
      <c r="N21" s="7">
        <v>52</v>
      </c>
      <c r="O21" s="15">
        <v>64</v>
      </c>
      <c r="P21" s="9">
        <v>56</v>
      </c>
      <c r="Q21" s="7">
        <v>48</v>
      </c>
      <c r="R21" s="15">
        <v>40</v>
      </c>
      <c r="S21" s="15">
        <v>7</v>
      </c>
      <c r="T21" s="9">
        <v>78</v>
      </c>
      <c r="U21" s="60">
        <v>80</v>
      </c>
      <c r="V21" s="9">
        <v>87</v>
      </c>
      <c r="W21" s="60">
        <v>110</v>
      </c>
      <c r="X21" s="9">
        <v>40</v>
      </c>
      <c r="Y21" s="7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9">
        <v>0</v>
      </c>
      <c r="AF21" s="7">
        <v>0</v>
      </c>
      <c r="AG21" s="15">
        <v>0</v>
      </c>
      <c r="AH21" s="54">
        <v>0</v>
      </c>
      <c r="AI21" s="60">
        <v>0</v>
      </c>
      <c r="AJ21" s="9">
        <v>0</v>
      </c>
      <c r="AK21" s="60">
        <v>0</v>
      </c>
      <c r="AL21" s="9">
        <v>0</v>
      </c>
      <c r="AM21" s="60">
        <v>0</v>
      </c>
      <c r="AN21" s="9">
        <v>0</v>
      </c>
      <c r="AO21" s="7">
        <v>0</v>
      </c>
      <c r="AP21" s="54">
        <v>0</v>
      </c>
    </row>
    <row r="22" spans="1:42" ht="15">
      <c r="A22" s="22" t="s">
        <v>24</v>
      </c>
      <c r="B22" s="4">
        <v>42</v>
      </c>
      <c r="C22" s="45">
        <v>638</v>
      </c>
      <c r="D22" s="5">
        <v>41</v>
      </c>
      <c r="E22" s="46">
        <v>485</v>
      </c>
      <c r="F22" s="5">
        <v>132</v>
      </c>
      <c r="G22" s="4">
        <v>180</v>
      </c>
      <c r="H22" s="54">
        <v>427</v>
      </c>
      <c r="I22" s="60">
        <v>302</v>
      </c>
      <c r="J22" s="5">
        <v>260</v>
      </c>
      <c r="K22" s="4">
        <v>157</v>
      </c>
      <c r="L22" s="23">
        <v>230</v>
      </c>
      <c r="M22" s="5">
        <v>142</v>
      </c>
      <c r="N22" s="4">
        <v>102</v>
      </c>
      <c r="O22" s="23">
        <v>270</v>
      </c>
      <c r="P22" s="5">
        <v>214</v>
      </c>
      <c r="Q22" s="4">
        <v>131</v>
      </c>
      <c r="R22" s="23">
        <v>112</v>
      </c>
      <c r="S22" s="23">
        <v>37</v>
      </c>
      <c r="T22" s="5">
        <v>306</v>
      </c>
      <c r="U22" s="60">
        <v>309</v>
      </c>
      <c r="V22" s="5">
        <v>246</v>
      </c>
      <c r="W22" s="60">
        <v>414</v>
      </c>
      <c r="X22" s="5">
        <v>123</v>
      </c>
      <c r="Y22" s="4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5">
        <v>0</v>
      </c>
      <c r="AF22" s="4">
        <v>73</v>
      </c>
      <c r="AG22" s="23">
        <v>33</v>
      </c>
      <c r="AH22" s="54">
        <v>287</v>
      </c>
      <c r="AI22" s="60">
        <v>0</v>
      </c>
      <c r="AJ22" s="5">
        <v>0</v>
      </c>
      <c r="AK22" s="60">
        <v>190</v>
      </c>
      <c r="AL22" s="5">
        <v>55</v>
      </c>
      <c r="AM22" s="60">
        <v>0</v>
      </c>
      <c r="AN22" s="5">
        <v>0</v>
      </c>
      <c r="AO22" s="4">
        <v>0</v>
      </c>
      <c r="AP22" s="54">
        <v>0</v>
      </c>
    </row>
    <row r="23" spans="1:42" ht="15">
      <c r="A23" s="20" t="s">
        <v>25</v>
      </c>
      <c r="B23" s="1">
        <v>240</v>
      </c>
      <c r="C23" s="45">
        <v>1427</v>
      </c>
      <c r="D23" s="3">
        <v>497</v>
      </c>
      <c r="E23" s="46">
        <v>1489</v>
      </c>
      <c r="F23" s="3">
        <v>285</v>
      </c>
      <c r="G23" s="1">
        <v>382</v>
      </c>
      <c r="H23" s="54">
        <v>1410</v>
      </c>
      <c r="I23" s="60">
        <v>1025</v>
      </c>
      <c r="J23" s="3">
        <v>589</v>
      </c>
      <c r="K23" s="1">
        <v>501</v>
      </c>
      <c r="L23" s="19">
        <v>604</v>
      </c>
      <c r="M23" s="3">
        <v>333</v>
      </c>
      <c r="N23" s="1">
        <v>310</v>
      </c>
      <c r="O23" s="19">
        <v>741</v>
      </c>
      <c r="P23" s="3">
        <v>527</v>
      </c>
      <c r="Q23" s="1">
        <v>394</v>
      </c>
      <c r="R23" s="19">
        <v>247</v>
      </c>
      <c r="S23" s="19">
        <v>174</v>
      </c>
      <c r="T23" s="3">
        <v>785</v>
      </c>
      <c r="U23" s="60">
        <v>943</v>
      </c>
      <c r="V23" s="3">
        <v>585</v>
      </c>
      <c r="W23" s="60">
        <v>1020</v>
      </c>
      <c r="X23" s="3">
        <v>431</v>
      </c>
      <c r="Y23" s="1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3">
        <v>0</v>
      </c>
      <c r="AF23" s="1">
        <v>0</v>
      </c>
      <c r="AG23" s="15">
        <v>0</v>
      </c>
      <c r="AH23" s="54">
        <v>0</v>
      </c>
      <c r="AI23" s="60">
        <v>0</v>
      </c>
      <c r="AJ23" s="3">
        <v>0</v>
      </c>
      <c r="AK23" s="60">
        <v>0</v>
      </c>
      <c r="AL23" s="3">
        <v>0</v>
      </c>
      <c r="AM23" s="60">
        <v>764</v>
      </c>
      <c r="AN23" s="3">
        <v>659</v>
      </c>
      <c r="AO23" s="1">
        <v>0</v>
      </c>
      <c r="AP23" s="54">
        <v>0</v>
      </c>
    </row>
    <row r="24" spans="1:42" ht="15">
      <c r="A24" s="22" t="s">
        <v>26</v>
      </c>
      <c r="B24" s="4">
        <v>100</v>
      </c>
      <c r="C24" s="45">
        <v>171</v>
      </c>
      <c r="D24" s="5">
        <v>33</v>
      </c>
      <c r="E24" s="46">
        <v>235</v>
      </c>
      <c r="F24" s="5">
        <v>35</v>
      </c>
      <c r="G24" s="4">
        <v>59</v>
      </c>
      <c r="H24" s="54">
        <v>204</v>
      </c>
      <c r="I24" s="60">
        <v>125</v>
      </c>
      <c r="J24" s="5">
        <v>105</v>
      </c>
      <c r="K24" s="4">
        <v>91</v>
      </c>
      <c r="L24" s="23">
        <v>75</v>
      </c>
      <c r="M24" s="5">
        <v>51</v>
      </c>
      <c r="N24" s="4">
        <v>73</v>
      </c>
      <c r="O24" s="23">
        <v>106</v>
      </c>
      <c r="P24" s="5">
        <v>80</v>
      </c>
      <c r="Q24" s="4">
        <v>83</v>
      </c>
      <c r="R24" s="23">
        <v>34</v>
      </c>
      <c r="S24" s="23">
        <v>12</v>
      </c>
      <c r="T24" s="5">
        <v>116</v>
      </c>
      <c r="U24" s="60">
        <v>132</v>
      </c>
      <c r="V24" s="5">
        <v>97</v>
      </c>
      <c r="W24" s="60">
        <v>150</v>
      </c>
      <c r="X24" s="5">
        <v>66</v>
      </c>
      <c r="Y24" s="4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5">
        <v>0</v>
      </c>
      <c r="AF24" s="4">
        <v>0</v>
      </c>
      <c r="AG24" s="23">
        <v>0</v>
      </c>
      <c r="AH24" s="54">
        <v>0</v>
      </c>
      <c r="AI24" s="60">
        <v>0</v>
      </c>
      <c r="AJ24" s="5">
        <v>0</v>
      </c>
      <c r="AK24" s="60">
        <v>0</v>
      </c>
      <c r="AL24" s="5">
        <v>0</v>
      </c>
      <c r="AM24" s="60">
        <v>0</v>
      </c>
      <c r="AN24" s="5">
        <v>0</v>
      </c>
      <c r="AO24" s="4">
        <v>0</v>
      </c>
      <c r="AP24" s="54">
        <v>0</v>
      </c>
    </row>
    <row r="25" spans="1:42" ht="15">
      <c r="A25" s="20" t="s">
        <v>27</v>
      </c>
      <c r="B25" s="1">
        <v>576</v>
      </c>
      <c r="C25" s="45">
        <v>5802</v>
      </c>
      <c r="D25" s="3">
        <v>1350</v>
      </c>
      <c r="E25" s="46">
        <v>5533</v>
      </c>
      <c r="F25" s="3">
        <v>1464</v>
      </c>
      <c r="G25" s="1">
        <v>2142</v>
      </c>
      <c r="H25" s="54">
        <v>4778</v>
      </c>
      <c r="I25" s="60">
        <v>3128</v>
      </c>
      <c r="J25" s="3">
        <v>3183</v>
      </c>
      <c r="K25" s="1">
        <v>1226</v>
      </c>
      <c r="L25" s="19">
        <v>3045</v>
      </c>
      <c r="M25" s="3">
        <v>1634</v>
      </c>
      <c r="N25" s="1">
        <v>1609</v>
      </c>
      <c r="O25" s="19">
        <v>2960</v>
      </c>
      <c r="P25" s="3">
        <v>2009</v>
      </c>
      <c r="Q25" s="1">
        <v>1471</v>
      </c>
      <c r="R25" s="19">
        <v>1188</v>
      </c>
      <c r="S25" s="19">
        <v>593</v>
      </c>
      <c r="T25" s="3">
        <v>3079</v>
      </c>
      <c r="U25" s="60">
        <v>3682</v>
      </c>
      <c r="V25" s="3">
        <v>2529</v>
      </c>
      <c r="W25" s="60">
        <v>4059</v>
      </c>
      <c r="X25" s="3">
        <v>1913</v>
      </c>
      <c r="Y25" s="1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3">
        <v>0</v>
      </c>
      <c r="AF25" s="1">
        <v>0</v>
      </c>
      <c r="AG25" s="15">
        <v>0</v>
      </c>
      <c r="AH25" s="54">
        <v>0</v>
      </c>
      <c r="AI25" s="60">
        <v>0</v>
      </c>
      <c r="AJ25" s="3">
        <v>0</v>
      </c>
      <c r="AK25" s="60">
        <v>0</v>
      </c>
      <c r="AL25" s="3">
        <v>0</v>
      </c>
      <c r="AM25" s="60">
        <v>0</v>
      </c>
      <c r="AN25" s="3">
        <v>0</v>
      </c>
      <c r="AO25" s="1">
        <v>0</v>
      </c>
      <c r="AP25" s="54">
        <v>0</v>
      </c>
    </row>
    <row r="26" spans="1:42" ht="15">
      <c r="A26" s="22" t="s">
        <v>28</v>
      </c>
      <c r="B26" s="4">
        <v>351</v>
      </c>
      <c r="C26" s="45">
        <v>1567</v>
      </c>
      <c r="D26" s="5">
        <v>544</v>
      </c>
      <c r="E26" s="46">
        <v>1632</v>
      </c>
      <c r="F26" s="5">
        <v>555</v>
      </c>
      <c r="G26" s="4">
        <v>682</v>
      </c>
      <c r="H26" s="54">
        <v>1458</v>
      </c>
      <c r="I26" s="60">
        <v>1059</v>
      </c>
      <c r="J26" s="5">
        <v>946</v>
      </c>
      <c r="K26" s="4">
        <v>605</v>
      </c>
      <c r="L26" s="23">
        <v>900</v>
      </c>
      <c r="M26" s="5">
        <v>391</v>
      </c>
      <c r="N26" s="4">
        <v>428</v>
      </c>
      <c r="O26" s="23">
        <v>1089</v>
      </c>
      <c r="P26" s="5">
        <v>599</v>
      </c>
      <c r="Q26" s="4">
        <v>445</v>
      </c>
      <c r="R26" s="23">
        <v>335</v>
      </c>
      <c r="S26" s="23">
        <v>163</v>
      </c>
      <c r="T26" s="5">
        <v>1113</v>
      </c>
      <c r="U26" s="60">
        <v>1172</v>
      </c>
      <c r="V26" s="5">
        <v>783</v>
      </c>
      <c r="W26" s="60">
        <v>1305</v>
      </c>
      <c r="X26" s="5">
        <v>584</v>
      </c>
      <c r="Y26" s="4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5">
        <v>0</v>
      </c>
      <c r="AF26" s="4">
        <v>0</v>
      </c>
      <c r="AG26" s="23">
        <v>0</v>
      </c>
      <c r="AH26" s="54">
        <v>0</v>
      </c>
      <c r="AI26" s="60">
        <v>0</v>
      </c>
      <c r="AJ26" s="5">
        <v>0</v>
      </c>
      <c r="AK26" s="60">
        <v>0</v>
      </c>
      <c r="AL26" s="5">
        <v>0</v>
      </c>
      <c r="AM26" s="60">
        <v>1409</v>
      </c>
      <c r="AN26" s="5">
        <v>596</v>
      </c>
      <c r="AO26" s="4">
        <v>0</v>
      </c>
      <c r="AP26" s="54">
        <v>0</v>
      </c>
    </row>
    <row r="27" spans="1:42" ht="15">
      <c r="A27" s="24" t="s">
        <v>29</v>
      </c>
      <c r="B27" s="7">
        <v>50</v>
      </c>
      <c r="C27" s="45">
        <v>458</v>
      </c>
      <c r="D27" s="9">
        <v>115</v>
      </c>
      <c r="E27" s="46">
        <v>515</v>
      </c>
      <c r="F27" s="9">
        <v>63</v>
      </c>
      <c r="G27" s="7">
        <v>116</v>
      </c>
      <c r="H27" s="54">
        <v>446</v>
      </c>
      <c r="I27" s="60">
        <v>370</v>
      </c>
      <c r="J27" s="9">
        <v>132</v>
      </c>
      <c r="K27" s="7">
        <v>145</v>
      </c>
      <c r="L27" s="15">
        <v>218</v>
      </c>
      <c r="M27" s="9">
        <v>111</v>
      </c>
      <c r="N27" s="7">
        <v>104</v>
      </c>
      <c r="O27" s="15">
        <v>230</v>
      </c>
      <c r="P27" s="9">
        <v>191</v>
      </c>
      <c r="Q27" s="7">
        <v>133</v>
      </c>
      <c r="R27" s="15">
        <v>83</v>
      </c>
      <c r="S27" s="15">
        <v>56</v>
      </c>
      <c r="T27" s="9">
        <v>246</v>
      </c>
      <c r="U27" s="60">
        <v>276</v>
      </c>
      <c r="V27" s="9">
        <v>199</v>
      </c>
      <c r="W27" s="60">
        <v>343</v>
      </c>
      <c r="X27" s="9">
        <v>136</v>
      </c>
      <c r="Y27" s="7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9">
        <v>0</v>
      </c>
      <c r="AF27" s="7">
        <v>0</v>
      </c>
      <c r="AG27" s="15">
        <v>0</v>
      </c>
      <c r="AH27" s="54">
        <v>0</v>
      </c>
      <c r="AI27" s="60">
        <v>0</v>
      </c>
      <c r="AJ27" s="9">
        <v>0</v>
      </c>
      <c r="AK27" s="60">
        <v>0</v>
      </c>
      <c r="AL27" s="9">
        <v>0</v>
      </c>
      <c r="AM27" s="60">
        <v>0</v>
      </c>
      <c r="AN27" s="9">
        <v>0</v>
      </c>
      <c r="AO27" s="7">
        <v>0</v>
      </c>
      <c r="AP27" s="54">
        <v>0</v>
      </c>
    </row>
    <row r="28" spans="1:42" ht="15">
      <c r="A28" s="22" t="s">
        <v>30</v>
      </c>
      <c r="B28" s="4">
        <v>201</v>
      </c>
      <c r="C28" s="45">
        <v>2050</v>
      </c>
      <c r="D28" s="5">
        <v>514</v>
      </c>
      <c r="E28" s="46">
        <v>2011</v>
      </c>
      <c r="F28" s="5">
        <v>409</v>
      </c>
      <c r="G28" s="4">
        <v>640</v>
      </c>
      <c r="H28" s="54">
        <v>1798</v>
      </c>
      <c r="I28" s="60">
        <v>986</v>
      </c>
      <c r="J28" s="5">
        <v>1313</v>
      </c>
      <c r="K28" s="4">
        <v>599</v>
      </c>
      <c r="L28" s="23">
        <v>928</v>
      </c>
      <c r="M28" s="5">
        <v>606</v>
      </c>
      <c r="N28" s="4">
        <v>795</v>
      </c>
      <c r="O28" s="23">
        <v>832</v>
      </c>
      <c r="P28" s="5">
        <v>612</v>
      </c>
      <c r="Q28" s="4">
        <v>550</v>
      </c>
      <c r="R28" s="23">
        <v>495</v>
      </c>
      <c r="S28" s="23">
        <v>241</v>
      </c>
      <c r="T28" s="5">
        <v>900</v>
      </c>
      <c r="U28" s="60">
        <v>1241</v>
      </c>
      <c r="V28" s="5">
        <v>952</v>
      </c>
      <c r="W28" s="60">
        <v>1403</v>
      </c>
      <c r="X28" s="5">
        <v>671</v>
      </c>
      <c r="Y28" s="4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5">
        <v>0</v>
      </c>
      <c r="AF28" s="4">
        <v>0</v>
      </c>
      <c r="AG28" s="23">
        <v>0</v>
      </c>
      <c r="AH28" s="54">
        <v>0</v>
      </c>
      <c r="AI28" s="60">
        <v>0</v>
      </c>
      <c r="AJ28" s="5">
        <v>0</v>
      </c>
      <c r="AK28" s="60">
        <v>0</v>
      </c>
      <c r="AL28" s="5">
        <v>0</v>
      </c>
      <c r="AM28" s="60">
        <v>0</v>
      </c>
      <c r="AN28" s="5">
        <v>0</v>
      </c>
      <c r="AO28" s="4">
        <v>468</v>
      </c>
      <c r="AP28" s="54">
        <v>1794</v>
      </c>
    </row>
    <row r="29" spans="1:42" ht="15">
      <c r="A29" s="20" t="s">
        <v>31</v>
      </c>
      <c r="B29" s="1">
        <v>847</v>
      </c>
      <c r="C29" s="45">
        <v>6942</v>
      </c>
      <c r="D29" s="3">
        <v>1029</v>
      </c>
      <c r="E29" s="46">
        <v>6784</v>
      </c>
      <c r="F29" s="3">
        <v>1274</v>
      </c>
      <c r="G29" s="1">
        <v>1833</v>
      </c>
      <c r="H29" s="54">
        <v>6131</v>
      </c>
      <c r="I29" s="60">
        <v>4643</v>
      </c>
      <c r="J29" s="3">
        <v>2628</v>
      </c>
      <c r="K29" s="1">
        <v>1704</v>
      </c>
      <c r="L29" s="19">
        <v>3104</v>
      </c>
      <c r="M29" s="3">
        <v>1682</v>
      </c>
      <c r="N29" s="1">
        <v>2973</v>
      </c>
      <c r="O29" s="19">
        <v>3095</v>
      </c>
      <c r="P29" s="3">
        <v>1660</v>
      </c>
      <c r="Q29" s="1">
        <v>2022</v>
      </c>
      <c r="R29" s="19">
        <v>1728</v>
      </c>
      <c r="S29" s="19">
        <v>688</v>
      </c>
      <c r="T29" s="3">
        <v>2901</v>
      </c>
      <c r="U29" s="60">
        <v>4590</v>
      </c>
      <c r="V29" s="3">
        <v>2427</v>
      </c>
      <c r="W29" s="60">
        <v>4190</v>
      </c>
      <c r="X29" s="3">
        <v>2571</v>
      </c>
      <c r="Y29" s="1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3">
        <v>0</v>
      </c>
      <c r="AF29" s="1">
        <v>0</v>
      </c>
      <c r="AG29" s="15">
        <v>0</v>
      </c>
      <c r="AH29" s="54">
        <v>0</v>
      </c>
      <c r="AI29" s="60">
        <v>0</v>
      </c>
      <c r="AJ29" s="3">
        <v>0</v>
      </c>
      <c r="AK29" s="60">
        <v>0</v>
      </c>
      <c r="AL29" s="3">
        <v>0</v>
      </c>
      <c r="AM29" s="60">
        <v>0</v>
      </c>
      <c r="AN29" s="3">
        <v>0</v>
      </c>
      <c r="AO29" s="1">
        <v>0</v>
      </c>
      <c r="AP29" s="54">
        <v>0</v>
      </c>
    </row>
    <row r="30" spans="1:42" ht="15">
      <c r="A30" s="22" t="s">
        <v>32</v>
      </c>
      <c r="B30" s="4">
        <v>83</v>
      </c>
      <c r="C30" s="45">
        <v>509</v>
      </c>
      <c r="D30" s="5">
        <v>216</v>
      </c>
      <c r="E30" s="46">
        <v>600</v>
      </c>
      <c r="F30" s="5">
        <v>107</v>
      </c>
      <c r="G30" s="4">
        <v>150</v>
      </c>
      <c r="H30" s="54">
        <v>545</v>
      </c>
      <c r="I30" s="60">
        <v>426</v>
      </c>
      <c r="J30" s="5">
        <v>206</v>
      </c>
      <c r="K30" s="4">
        <v>156</v>
      </c>
      <c r="L30" s="23">
        <v>241</v>
      </c>
      <c r="M30" s="5">
        <v>167</v>
      </c>
      <c r="N30" s="4">
        <v>143</v>
      </c>
      <c r="O30" s="23">
        <v>333</v>
      </c>
      <c r="P30" s="5">
        <v>181</v>
      </c>
      <c r="Q30" s="4">
        <v>209</v>
      </c>
      <c r="R30" s="23">
        <v>106</v>
      </c>
      <c r="S30" s="23">
        <v>43</v>
      </c>
      <c r="T30" s="5">
        <v>274</v>
      </c>
      <c r="U30" s="60">
        <v>344</v>
      </c>
      <c r="V30" s="5">
        <v>262</v>
      </c>
      <c r="W30" s="60">
        <v>377</v>
      </c>
      <c r="X30" s="5">
        <v>202</v>
      </c>
      <c r="Y30" s="4">
        <v>481</v>
      </c>
      <c r="Z30" s="23">
        <v>5</v>
      </c>
      <c r="AA30" s="23">
        <v>3</v>
      </c>
      <c r="AB30" s="23">
        <v>48</v>
      </c>
      <c r="AC30" s="23">
        <v>36</v>
      </c>
      <c r="AD30" s="23">
        <v>73</v>
      </c>
      <c r="AE30" s="5">
        <v>159</v>
      </c>
      <c r="AF30" s="4">
        <v>0</v>
      </c>
      <c r="AG30" s="23">
        <v>0</v>
      </c>
      <c r="AH30" s="54">
        <v>0</v>
      </c>
      <c r="AI30" s="60">
        <v>0</v>
      </c>
      <c r="AJ30" s="5">
        <v>0</v>
      </c>
      <c r="AK30" s="60">
        <v>0</v>
      </c>
      <c r="AL30" s="5">
        <v>0</v>
      </c>
      <c r="AM30" s="60">
        <v>0</v>
      </c>
      <c r="AN30" s="5">
        <v>0</v>
      </c>
      <c r="AO30" s="4">
        <v>0</v>
      </c>
      <c r="AP30" s="54">
        <v>0</v>
      </c>
    </row>
    <row r="31" spans="1:42" ht="15">
      <c r="A31" s="20" t="s">
        <v>33</v>
      </c>
      <c r="B31" s="1">
        <v>404</v>
      </c>
      <c r="C31" s="45">
        <v>4619</v>
      </c>
      <c r="D31" s="3">
        <v>1008</v>
      </c>
      <c r="E31" s="46">
        <v>4613</v>
      </c>
      <c r="F31" s="3">
        <v>920</v>
      </c>
      <c r="G31" s="1">
        <v>1749</v>
      </c>
      <c r="H31" s="54">
        <v>3711</v>
      </c>
      <c r="I31" s="60">
        <v>2619</v>
      </c>
      <c r="J31" s="3">
        <v>2352</v>
      </c>
      <c r="K31" s="1">
        <v>1081</v>
      </c>
      <c r="L31" s="19">
        <v>1468</v>
      </c>
      <c r="M31" s="3">
        <v>2669</v>
      </c>
      <c r="N31" s="1">
        <v>1001</v>
      </c>
      <c r="O31" s="19">
        <v>2239</v>
      </c>
      <c r="P31" s="3">
        <v>1812</v>
      </c>
      <c r="Q31" s="1">
        <v>1317</v>
      </c>
      <c r="R31" s="19">
        <v>846</v>
      </c>
      <c r="S31" s="19">
        <v>453</v>
      </c>
      <c r="T31" s="3">
        <v>2339</v>
      </c>
      <c r="U31" s="60">
        <v>2774</v>
      </c>
      <c r="V31" s="3">
        <v>2034</v>
      </c>
      <c r="W31" s="60">
        <v>3116</v>
      </c>
      <c r="X31" s="3">
        <v>1588</v>
      </c>
      <c r="Y31" s="1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3">
        <v>0</v>
      </c>
      <c r="AF31" s="1">
        <v>0</v>
      </c>
      <c r="AG31" s="15">
        <v>0</v>
      </c>
      <c r="AH31" s="54">
        <v>0</v>
      </c>
      <c r="AI31" s="60">
        <v>0</v>
      </c>
      <c r="AJ31" s="3">
        <v>0</v>
      </c>
      <c r="AK31" s="60">
        <v>0</v>
      </c>
      <c r="AL31" s="3">
        <v>0</v>
      </c>
      <c r="AM31" s="60">
        <v>0</v>
      </c>
      <c r="AN31" s="3">
        <v>0</v>
      </c>
      <c r="AO31" s="1">
        <v>1346</v>
      </c>
      <c r="AP31" s="54">
        <v>2978</v>
      </c>
    </row>
    <row r="32" spans="1:42" ht="15">
      <c r="A32" s="22" t="s">
        <v>34</v>
      </c>
      <c r="B32" s="4">
        <v>48</v>
      </c>
      <c r="C32" s="45">
        <v>312</v>
      </c>
      <c r="D32" s="5">
        <v>147</v>
      </c>
      <c r="E32" s="46">
        <v>352</v>
      </c>
      <c r="F32" s="5">
        <v>99</v>
      </c>
      <c r="G32" s="4">
        <v>159</v>
      </c>
      <c r="H32" s="54">
        <v>288</v>
      </c>
      <c r="I32" s="60">
        <v>211</v>
      </c>
      <c r="J32" s="5">
        <v>210</v>
      </c>
      <c r="K32" s="4">
        <v>83</v>
      </c>
      <c r="L32" s="23">
        <v>205</v>
      </c>
      <c r="M32" s="5">
        <v>120</v>
      </c>
      <c r="N32" s="4">
        <v>92</v>
      </c>
      <c r="O32" s="23">
        <v>153</v>
      </c>
      <c r="P32" s="5">
        <v>185</v>
      </c>
      <c r="Q32" s="4">
        <v>82</v>
      </c>
      <c r="R32" s="23">
        <v>113</v>
      </c>
      <c r="S32" s="23">
        <v>49</v>
      </c>
      <c r="T32" s="5">
        <v>176</v>
      </c>
      <c r="U32" s="60">
        <v>215</v>
      </c>
      <c r="V32" s="5">
        <v>197</v>
      </c>
      <c r="W32" s="60">
        <v>222</v>
      </c>
      <c r="X32" s="5">
        <v>182</v>
      </c>
      <c r="Y32" s="4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5">
        <v>0</v>
      </c>
      <c r="AF32" s="4">
        <v>0</v>
      </c>
      <c r="AG32" s="23">
        <v>0</v>
      </c>
      <c r="AH32" s="54">
        <v>0</v>
      </c>
      <c r="AI32" s="60">
        <v>0</v>
      </c>
      <c r="AJ32" s="5">
        <v>0</v>
      </c>
      <c r="AK32" s="60">
        <v>0</v>
      </c>
      <c r="AL32" s="5">
        <v>0</v>
      </c>
      <c r="AM32" s="60">
        <v>0</v>
      </c>
      <c r="AN32" s="5">
        <v>0</v>
      </c>
      <c r="AO32" s="4">
        <v>0</v>
      </c>
      <c r="AP32" s="54">
        <v>0</v>
      </c>
    </row>
    <row r="33" spans="1:42" ht="15">
      <c r="A33" s="20" t="s">
        <v>35</v>
      </c>
      <c r="B33" s="1">
        <v>26</v>
      </c>
      <c r="C33" s="45">
        <v>290</v>
      </c>
      <c r="D33" s="3">
        <v>78</v>
      </c>
      <c r="E33" s="46">
        <v>294</v>
      </c>
      <c r="F33" s="3">
        <v>65</v>
      </c>
      <c r="G33" s="1">
        <v>96</v>
      </c>
      <c r="H33" s="54">
        <v>255</v>
      </c>
      <c r="I33" s="60">
        <v>194</v>
      </c>
      <c r="J33" s="3">
        <v>134</v>
      </c>
      <c r="K33" s="1">
        <v>81</v>
      </c>
      <c r="L33" s="19">
        <v>161</v>
      </c>
      <c r="M33" s="3">
        <v>67</v>
      </c>
      <c r="N33" s="1">
        <v>84</v>
      </c>
      <c r="O33" s="19">
        <v>120</v>
      </c>
      <c r="P33" s="3">
        <v>131</v>
      </c>
      <c r="Q33" s="1">
        <v>78</v>
      </c>
      <c r="R33" s="19">
        <v>57</v>
      </c>
      <c r="S33" s="19">
        <v>30</v>
      </c>
      <c r="T33" s="3">
        <v>160</v>
      </c>
      <c r="U33" s="60">
        <v>165</v>
      </c>
      <c r="V33" s="3">
        <v>161</v>
      </c>
      <c r="W33" s="60">
        <v>191</v>
      </c>
      <c r="X33" s="3">
        <v>126</v>
      </c>
      <c r="Y33" s="1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3">
        <v>0</v>
      </c>
      <c r="AF33" s="1">
        <v>0</v>
      </c>
      <c r="AG33" s="15">
        <v>0</v>
      </c>
      <c r="AH33" s="54">
        <v>0</v>
      </c>
      <c r="AI33" s="60">
        <v>0</v>
      </c>
      <c r="AJ33" s="3">
        <v>0</v>
      </c>
      <c r="AK33" s="60">
        <v>0</v>
      </c>
      <c r="AL33" s="3">
        <v>0</v>
      </c>
      <c r="AM33" s="60">
        <v>0</v>
      </c>
      <c r="AN33" s="3">
        <v>0</v>
      </c>
      <c r="AO33" s="1">
        <v>0</v>
      </c>
      <c r="AP33" s="54">
        <v>0</v>
      </c>
    </row>
    <row r="34" spans="1:42" ht="15">
      <c r="A34" s="22" t="s">
        <v>36</v>
      </c>
      <c r="B34" s="4">
        <v>631</v>
      </c>
      <c r="C34" s="45">
        <v>2186</v>
      </c>
      <c r="D34" s="5">
        <v>823</v>
      </c>
      <c r="E34" s="46">
        <v>2153</v>
      </c>
      <c r="F34" s="5">
        <v>819</v>
      </c>
      <c r="G34" s="4">
        <v>975</v>
      </c>
      <c r="H34" s="54">
        <v>2034</v>
      </c>
      <c r="I34" s="60">
        <v>1636</v>
      </c>
      <c r="J34" s="5">
        <v>1185</v>
      </c>
      <c r="K34" s="4">
        <v>970</v>
      </c>
      <c r="L34" s="23">
        <v>1028</v>
      </c>
      <c r="M34" s="5">
        <v>700</v>
      </c>
      <c r="N34" s="4">
        <v>681</v>
      </c>
      <c r="O34" s="23">
        <v>1247</v>
      </c>
      <c r="P34" s="5">
        <v>1077</v>
      </c>
      <c r="Q34" s="4">
        <v>596</v>
      </c>
      <c r="R34" s="23">
        <v>478</v>
      </c>
      <c r="S34" s="23">
        <v>162</v>
      </c>
      <c r="T34" s="5">
        <v>1646</v>
      </c>
      <c r="U34" s="60">
        <v>1774</v>
      </c>
      <c r="V34" s="5">
        <v>1088</v>
      </c>
      <c r="W34" s="60">
        <v>1776</v>
      </c>
      <c r="X34" s="5">
        <v>909</v>
      </c>
      <c r="Y34" s="4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5">
        <v>0</v>
      </c>
      <c r="AF34" s="4">
        <v>0</v>
      </c>
      <c r="AG34" s="23">
        <v>0</v>
      </c>
      <c r="AH34" s="54">
        <v>0</v>
      </c>
      <c r="AI34" s="60">
        <v>0</v>
      </c>
      <c r="AJ34" s="5">
        <v>0</v>
      </c>
      <c r="AK34" s="60">
        <v>0</v>
      </c>
      <c r="AL34" s="5">
        <v>0</v>
      </c>
      <c r="AM34" s="60">
        <v>1981</v>
      </c>
      <c r="AN34" s="5">
        <v>958</v>
      </c>
      <c r="AO34" s="4">
        <v>0</v>
      </c>
      <c r="AP34" s="54">
        <v>0</v>
      </c>
    </row>
    <row r="35" spans="1:42" ht="15">
      <c r="A35" s="20" t="s">
        <v>37</v>
      </c>
      <c r="B35" s="1">
        <v>17</v>
      </c>
      <c r="C35" s="45">
        <v>60</v>
      </c>
      <c r="D35" s="3">
        <v>16</v>
      </c>
      <c r="E35" s="46">
        <v>74</v>
      </c>
      <c r="F35" s="3">
        <v>13</v>
      </c>
      <c r="G35" s="1">
        <v>14</v>
      </c>
      <c r="H35" s="54">
        <v>70</v>
      </c>
      <c r="I35" s="60">
        <v>49</v>
      </c>
      <c r="J35" s="3">
        <v>27</v>
      </c>
      <c r="K35" s="1">
        <v>8</v>
      </c>
      <c r="L35" s="19">
        <v>44</v>
      </c>
      <c r="M35" s="3">
        <v>18</v>
      </c>
      <c r="N35" s="1">
        <v>28</v>
      </c>
      <c r="O35" s="19">
        <v>33</v>
      </c>
      <c r="P35" s="3">
        <v>24</v>
      </c>
      <c r="Q35" s="1">
        <v>9</v>
      </c>
      <c r="R35" s="19">
        <v>18</v>
      </c>
      <c r="S35" s="19">
        <v>6</v>
      </c>
      <c r="T35" s="3">
        <v>48</v>
      </c>
      <c r="U35" s="60">
        <v>49</v>
      </c>
      <c r="V35" s="3">
        <v>22</v>
      </c>
      <c r="W35" s="60">
        <v>51</v>
      </c>
      <c r="X35" s="3">
        <v>18</v>
      </c>
      <c r="Y35" s="1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3">
        <v>0</v>
      </c>
      <c r="AF35" s="1">
        <v>0</v>
      </c>
      <c r="AG35" s="15">
        <v>0</v>
      </c>
      <c r="AH35" s="54">
        <v>0</v>
      </c>
      <c r="AI35" s="60">
        <v>0</v>
      </c>
      <c r="AJ35" s="3">
        <v>0</v>
      </c>
      <c r="AK35" s="60">
        <v>0</v>
      </c>
      <c r="AL35" s="3">
        <v>0</v>
      </c>
      <c r="AM35" s="60">
        <v>0</v>
      </c>
      <c r="AN35" s="3">
        <v>0</v>
      </c>
      <c r="AO35" s="1">
        <v>0</v>
      </c>
      <c r="AP35" s="54">
        <v>0</v>
      </c>
    </row>
    <row r="36" spans="1:42" ht="15">
      <c r="A36" s="22" t="s">
        <v>38</v>
      </c>
      <c r="B36" s="4">
        <v>5</v>
      </c>
      <c r="C36" s="45">
        <v>74</v>
      </c>
      <c r="D36" s="5">
        <v>17</v>
      </c>
      <c r="E36" s="46">
        <v>71</v>
      </c>
      <c r="F36" s="5">
        <v>16</v>
      </c>
      <c r="G36" s="4">
        <v>36</v>
      </c>
      <c r="H36" s="54">
        <v>49</v>
      </c>
      <c r="I36" s="60">
        <v>41</v>
      </c>
      <c r="J36" s="5">
        <v>36</v>
      </c>
      <c r="K36" s="4">
        <v>21</v>
      </c>
      <c r="L36" s="23">
        <v>32</v>
      </c>
      <c r="M36" s="5">
        <v>18</v>
      </c>
      <c r="N36" s="4">
        <v>16</v>
      </c>
      <c r="O36" s="23">
        <v>23</v>
      </c>
      <c r="P36" s="5">
        <v>36</v>
      </c>
      <c r="Q36" s="4">
        <v>20</v>
      </c>
      <c r="R36" s="23">
        <v>15</v>
      </c>
      <c r="S36" s="23">
        <v>5</v>
      </c>
      <c r="T36" s="5">
        <v>38</v>
      </c>
      <c r="U36" s="60">
        <v>48</v>
      </c>
      <c r="V36" s="5">
        <v>30</v>
      </c>
      <c r="W36" s="60">
        <v>56</v>
      </c>
      <c r="X36" s="5">
        <v>19</v>
      </c>
      <c r="Y36" s="4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5">
        <v>0</v>
      </c>
      <c r="AF36" s="4">
        <v>0</v>
      </c>
      <c r="AG36" s="23">
        <v>0</v>
      </c>
      <c r="AH36" s="54">
        <v>0</v>
      </c>
      <c r="AI36" s="60">
        <v>0</v>
      </c>
      <c r="AJ36" s="5">
        <v>0</v>
      </c>
      <c r="AK36" s="60">
        <v>0</v>
      </c>
      <c r="AL36" s="5">
        <v>0</v>
      </c>
      <c r="AM36" s="60">
        <v>0</v>
      </c>
      <c r="AN36" s="5">
        <v>0</v>
      </c>
      <c r="AO36" s="4">
        <v>0</v>
      </c>
      <c r="AP36" s="54">
        <v>0</v>
      </c>
    </row>
    <row r="37" spans="1:42" ht="15">
      <c r="A37" s="20" t="s">
        <v>39</v>
      </c>
      <c r="B37" s="1">
        <v>43</v>
      </c>
      <c r="C37" s="45">
        <v>229</v>
      </c>
      <c r="D37" s="3">
        <v>96</v>
      </c>
      <c r="E37" s="46">
        <v>264</v>
      </c>
      <c r="F37" s="3">
        <v>69</v>
      </c>
      <c r="G37" s="1">
        <v>93</v>
      </c>
      <c r="H37" s="54">
        <v>227</v>
      </c>
      <c r="I37" s="60">
        <v>184</v>
      </c>
      <c r="J37" s="3">
        <v>118</v>
      </c>
      <c r="K37" s="1">
        <v>124</v>
      </c>
      <c r="L37" s="19">
        <v>116</v>
      </c>
      <c r="M37" s="3">
        <v>47</v>
      </c>
      <c r="N37" s="1">
        <v>46</v>
      </c>
      <c r="O37" s="19">
        <v>179</v>
      </c>
      <c r="P37" s="3">
        <v>86</v>
      </c>
      <c r="Q37" s="1">
        <v>93</v>
      </c>
      <c r="R37" s="19">
        <v>53</v>
      </c>
      <c r="S37" s="19">
        <v>21</v>
      </c>
      <c r="T37" s="3">
        <v>133</v>
      </c>
      <c r="U37" s="60">
        <v>175</v>
      </c>
      <c r="V37" s="3">
        <v>109</v>
      </c>
      <c r="W37" s="60">
        <v>200</v>
      </c>
      <c r="X37" s="3">
        <v>77</v>
      </c>
      <c r="Y37" s="1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3">
        <v>0</v>
      </c>
      <c r="AF37" s="1">
        <v>0</v>
      </c>
      <c r="AG37" s="15">
        <v>0</v>
      </c>
      <c r="AH37" s="54">
        <v>0</v>
      </c>
      <c r="AI37" s="60">
        <v>0</v>
      </c>
      <c r="AJ37" s="3">
        <v>0</v>
      </c>
      <c r="AK37" s="60">
        <v>0</v>
      </c>
      <c r="AL37" s="3">
        <v>0</v>
      </c>
      <c r="AM37" s="60">
        <v>222</v>
      </c>
      <c r="AN37" s="3">
        <v>79</v>
      </c>
      <c r="AO37" s="1">
        <v>0</v>
      </c>
      <c r="AP37" s="54">
        <v>0</v>
      </c>
    </row>
    <row r="38" spans="1:42" ht="15">
      <c r="A38" s="22" t="s">
        <v>40</v>
      </c>
      <c r="B38" s="4">
        <v>759</v>
      </c>
      <c r="C38" s="45">
        <v>4031</v>
      </c>
      <c r="D38" s="5">
        <v>1482</v>
      </c>
      <c r="E38" s="46">
        <v>4329</v>
      </c>
      <c r="F38" s="5">
        <v>1127</v>
      </c>
      <c r="G38" s="4">
        <v>1481</v>
      </c>
      <c r="H38" s="54">
        <v>3902</v>
      </c>
      <c r="I38" s="60">
        <v>2945</v>
      </c>
      <c r="J38" s="5">
        <v>2048</v>
      </c>
      <c r="K38" s="4">
        <v>1328</v>
      </c>
      <c r="L38" s="23">
        <v>2212</v>
      </c>
      <c r="M38" s="5">
        <v>936</v>
      </c>
      <c r="N38" s="4">
        <v>1345</v>
      </c>
      <c r="O38" s="23">
        <v>2964</v>
      </c>
      <c r="P38" s="5">
        <v>1092</v>
      </c>
      <c r="Q38" s="4">
        <v>1260</v>
      </c>
      <c r="R38" s="23">
        <v>853</v>
      </c>
      <c r="S38" s="23">
        <v>372</v>
      </c>
      <c r="T38" s="5">
        <v>2464</v>
      </c>
      <c r="U38" s="60">
        <v>2745</v>
      </c>
      <c r="V38" s="5">
        <v>1945</v>
      </c>
      <c r="W38" s="60">
        <v>2974</v>
      </c>
      <c r="X38" s="5">
        <v>1629</v>
      </c>
      <c r="Y38" s="4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5">
        <v>0</v>
      </c>
      <c r="AF38" s="4">
        <v>0</v>
      </c>
      <c r="AG38" s="23">
        <v>0</v>
      </c>
      <c r="AH38" s="54">
        <v>0</v>
      </c>
      <c r="AI38" s="60">
        <v>0</v>
      </c>
      <c r="AJ38" s="5">
        <v>0</v>
      </c>
      <c r="AK38" s="60">
        <v>0</v>
      </c>
      <c r="AL38" s="5">
        <v>0</v>
      </c>
      <c r="AM38" s="60">
        <v>4121</v>
      </c>
      <c r="AN38" s="5">
        <v>1159</v>
      </c>
      <c r="AO38" s="4">
        <v>0</v>
      </c>
      <c r="AP38" s="54">
        <v>0</v>
      </c>
    </row>
    <row r="39" spans="1:42" ht="15">
      <c r="A39" s="20" t="s">
        <v>41</v>
      </c>
      <c r="B39" s="1">
        <v>102</v>
      </c>
      <c r="C39" s="45">
        <v>761</v>
      </c>
      <c r="D39" s="3">
        <v>208</v>
      </c>
      <c r="E39" s="46">
        <v>773</v>
      </c>
      <c r="F39" s="3">
        <v>178</v>
      </c>
      <c r="G39" s="1">
        <v>248</v>
      </c>
      <c r="H39" s="54">
        <v>681</v>
      </c>
      <c r="I39" s="60">
        <v>437</v>
      </c>
      <c r="J39" s="3">
        <v>415</v>
      </c>
      <c r="K39" s="1">
        <v>191</v>
      </c>
      <c r="L39" s="19">
        <v>392</v>
      </c>
      <c r="M39" s="3">
        <v>186</v>
      </c>
      <c r="N39" s="1">
        <v>160</v>
      </c>
      <c r="O39" s="19">
        <v>465</v>
      </c>
      <c r="P39" s="3">
        <v>229</v>
      </c>
      <c r="Q39" s="1">
        <v>169</v>
      </c>
      <c r="R39" s="19">
        <v>215</v>
      </c>
      <c r="S39" s="19">
        <v>66</v>
      </c>
      <c r="T39" s="3">
        <v>391</v>
      </c>
      <c r="U39" s="60">
        <v>446</v>
      </c>
      <c r="V39" s="3">
        <v>366</v>
      </c>
      <c r="W39" s="60">
        <v>533</v>
      </c>
      <c r="X39" s="3">
        <v>256</v>
      </c>
      <c r="Y39" s="1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3">
        <v>0</v>
      </c>
      <c r="AF39" s="1">
        <v>0</v>
      </c>
      <c r="AG39" s="15">
        <v>0</v>
      </c>
      <c r="AH39" s="54">
        <v>0</v>
      </c>
      <c r="AI39" s="60">
        <v>426</v>
      </c>
      <c r="AJ39" s="3">
        <v>356</v>
      </c>
      <c r="AK39" s="60">
        <v>0</v>
      </c>
      <c r="AL39" s="3">
        <v>0</v>
      </c>
      <c r="AM39" s="60">
        <v>0</v>
      </c>
      <c r="AN39" s="3">
        <v>0</v>
      </c>
      <c r="AO39" s="1">
        <v>209</v>
      </c>
      <c r="AP39" s="54">
        <v>591</v>
      </c>
    </row>
    <row r="40" spans="1:42" ht="15">
      <c r="A40" s="22" t="s">
        <v>44</v>
      </c>
      <c r="B40" s="4">
        <v>4257</v>
      </c>
      <c r="C40" s="45">
        <v>46094</v>
      </c>
      <c r="D40" s="5">
        <v>11247</v>
      </c>
      <c r="E40" s="46">
        <v>45399</v>
      </c>
      <c r="F40" s="5">
        <v>13943</v>
      </c>
      <c r="G40" s="4">
        <v>13271</v>
      </c>
      <c r="H40" s="54">
        <v>43054</v>
      </c>
      <c r="I40" s="60">
        <v>36229</v>
      </c>
      <c r="J40" s="5">
        <v>17092</v>
      </c>
      <c r="K40" s="4">
        <v>14442</v>
      </c>
      <c r="L40" s="23">
        <v>21965</v>
      </c>
      <c r="M40" s="5">
        <v>11588</v>
      </c>
      <c r="N40" s="4">
        <v>13967</v>
      </c>
      <c r="O40" s="23">
        <v>24772</v>
      </c>
      <c r="P40" s="5">
        <v>14870</v>
      </c>
      <c r="Q40" s="4">
        <v>17733</v>
      </c>
      <c r="R40" s="23">
        <v>8462</v>
      </c>
      <c r="S40" s="23">
        <v>5851</v>
      </c>
      <c r="T40" s="5">
        <v>19664</v>
      </c>
      <c r="U40" s="60">
        <v>33722</v>
      </c>
      <c r="V40" s="5">
        <v>15518</v>
      </c>
      <c r="W40" s="60">
        <v>22433</v>
      </c>
      <c r="X40" s="5">
        <v>27292</v>
      </c>
      <c r="Y40" s="4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5">
        <v>0</v>
      </c>
      <c r="AF40" s="4">
        <v>0</v>
      </c>
      <c r="AG40" s="23">
        <v>0</v>
      </c>
      <c r="AH40" s="54">
        <v>0</v>
      </c>
      <c r="AI40" s="60">
        <v>0</v>
      </c>
      <c r="AJ40" s="5">
        <v>0</v>
      </c>
      <c r="AK40" s="60">
        <v>44020</v>
      </c>
      <c r="AL40" s="5">
        <v>5740</v>
      </c>
      <c r="AM40" s="60">
        <v>0</v>
      </c>
      <c r="AN40" s="5">
        <v>0</v>
      </c>
      <c r="AO40" s="4">
        <v>0</v>
      </c>
      <c r="AP40" s="54">
        <v>0</v>
      </c>
    </row>
    <row r="41" spans="1:42" ht="15">
      <c r="A41" s="20" t="s">
        <v>42</v>
      </c>
      <c r="B41" s="1">
        <v>22</v>
      </c>
      <c r="C41" s="45">
        <v>123</v>
      </c>
      <c r="D41" s="3">
        <v>59</v>
      </c>
      <c r="E41" s="46">
        <v>166</v>
      </c>
      <c r="F41" s="3">
        <v>30</v>
      </c>
      <c r="G41" s="1">
        <v>66</v>
      </c>
      <c r="H41" s="54">
        <v>114</v>
      </c>
      <c r="I41" s="60">
        <v>104</v>
      </c>
      <c r="J41" s="3">
        <v>74</v>
      </c>
      <c r="K41" s="1">
        <v>47</v>
      </c>
      <c r="L41" s="19">
        <v>78</v>
      </c>
      <c r="M41" s="3">
        <v>37</v>
      </c>
      <c r="N41" s="1">
        <v>36</v>
      </c>
      <c r="O41" s="19">
        <v>58</v>
      </c>
      <c r="P41" s="3">
        <v>72</v>
      </c>
      <c r="Q41" s="1">
        <v>40</v>
      </c>
      <c r="R41" s="19">
        <v>40</v>
      </c>
      <c r="S41" s="19">
        <v>8</v>
      </c>
      <c r="T41" s="3">
        <v>80</v>
      </c>
      <c r="U41" s="60">
        <v>103</v>
      </c>
      <c r="V41" s="3">
        <v>65</v>
      </c>
      <c r="W41" s="60">
        <v>111</v>
      </c>
      <c r="X41" s="3">
        <v>55</v>
      </c>
      <c r="Y41" s="1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3">
        <v>0</v>
      </c>
      <c r="AF41" s="1">
        <v>0</v>
      </c>
      <c r="AG41" s="15">
        <v>0</v>
      </c>
      <c r="AH41" s="54">
        <v>0</v>
      </c>
      <c r="AI41" s="60">
        <v>0</v>
      </c>
      <c r="AJ41" s="3">
        <v>0</v>
      </c>
      <c r="AK41" s="60">
        <v>0</v>
      </c>
      <c r="AL41" s="3">
        <v>0</v>
      </c>
      <c r="AM41" s="60">
        <v>0</v>
      </c>
      <c r="AN41" s="3">
        <v>0</v>
      </c>
      <c r="AO41" s="1">
        <v>0</v>
      </c>
      <c r="AP41" s="54">
        <v>0</v>
      </c>
    </row>
    <row r="42" spans="1:42" ht="15">
      <c r="A42" s="22" t="s">
        <v>43</v>
      </c>
      <c r="B42" s="4">
        <v>263</v>
      </c>
      <c r="C42" s="45">
        <v>1974</v>
      </c>
      <c r="D42" s="5">
        <v>670</v>
      </c>
      <c r="E42" s="46">
        <v>1992</v>
      </c>
      <c r="F42" s="5">
        <v>559</v>
      </c>
      <c r="G42" s="4">
        <v>587</v>
      </c>
      <c r="H42" s="54">
        <v>2015</v>
      </c>
      <c r="I42" s="60">
        <v>1230</v>
      </c>
      <c r="J42" s="5">
        <v>1042</v>
      </c>
      <c r="K42" s="4">
        <v>416</v>
      </c>
      <c r="L42" s="23">
        <v>1112</v>
      </c>
      <c r="M42" s="5">
        <v>562</v>
      </c>
      <c r="N42" s="4">
        <v>579</v>
      </c>
      <c r="O42" s="23">
        <v>902</v>
      </c>
      <c r="P42" s="5">
        <v>828</v>
      </c>
      <c r="Q42" s="4">
        <v>493</v>
      </c>
      <c r="R42" s="23">
        <v>451</v>
      </c>
      <c r="S42" s="23">
        <v>284</v>
      </c>
      <c r="T42" s="5">
        <v>1033</v>
      </c>
      <c r="U42" s="60">
        <v>1222</v>
      </c>
      <c r="V42" s="5">
        <v>951</v>
      </c>
      <c r="W42" s="60">
        <v>1380</v>
      </c>
      <c r="X42" s="5">
        <v>732</v>
      </c>
      <c r="Y42" s="4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5">
        <v>0</v>
      </c>
      <c r="AF42" s="4">
        <v>0</v>
      </c>
      <c r="AG42" s="23">
        <v>0</v>
      </c>
      <c r="AH42" s="54">
        <v>0</v>
      </c>
      <c r="AI42" s="60">
        <v>1111</v>
      </c>
      <c r="AJ42" s="5">
        <v>999</v>
      </c>
      <c r="AK42" s="60">
        <v>0</v>
      </c>
      <c r="AL42" s="5">
        <v>0</v>
      </c>
      <c r="AM42" s="60">
        <v>0</v>
      </c>
      <c r="AN42" s="5">
        <v>0</v>
      </c>
      <c r="AO42" s="4">
        <v>0</v>
      </c>
      <c r="AP42" s="54">
        <v>0</v>
      </c>
    </row>
    <row r="43" spans="1:42" ht="15">
      <c r="A43" s="20" t="s">
        <v>45</v>
      </c>
      <c r="B43" s="1">
        <v>43</v>
      </c>
      <c r="C43" s="45">
        <v>280</v>
      </c>
      <c r="D43" s="3">
        <v>64</v>
      </c>
      <c r="E43" s="46">
        <v>300</v>
      </c>
      <c r="F43" s="3">
        <v>46</v>
      </c>
      <c r="G43" s="1">
        <v>80</v>
      </c>
      <c r="H43" s="54">
        <v>278</v>
      </c>
      <c r="I43" s="60">
        <v>174</v>
      </c>
      <c r="J43" s="3">
        <v>142</v>
      </c>
      <c r="K43" s="1">
        <v>89</v>
      </c>
      <c r="L43" s="19">
        <v>132</v>
      </c>
      <c r="M43" s="3">
        <v>83</v>
      </c>
      <c r="N43" s="1">
        <v>71</v>
      </c>
      <c r="O43" s="19">
        <v>112</v>
      </c>
      <c r="P43" s="3">
        <v>133</v>
      </c>
      <c r="Q43" s="1">
        <v>67</v>
      </c>
      <c r="R43" s="19">
        <v>65</v>
      </c>
      <c r="S43" s="19">
        <v>32</v>
      </c>
      <c r="T43" s="3">
        <v>158</v>
      </c>
      <c r="U43" s="60">
        <v>161</v>
      </c>
      <c r="V43" s="3">
        <v>142</v>
      </c>
      <c r="W43" s="60">
        <v>214</v>
      </c>
      <c r="X43" s="3">
        <v>101</v>
      </c>
      <c r="Y43" s="1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3">
        <v>0</v>
      </c>
      <c r="AF43" s="1">
        <v>0</v>
      </c>
      <c r="AG43" s="15">
        <v>0</v>
      </c>
      <c r="AH43" s="54">
        <v>0</v>
      </c>
      <c r="AI43" s="60">
        <v>161</v>
      </c>
      <c r="AJ43" s="3">
        <v>124</v>
      </c>
      <c r="AK43" s="60">
        <v>0</v>
      </c>
      <c r="AL43" s="3">
        <v>0</v>
      </c>
      <c r="AM43" s="60">
        <v>0</v>
      </c>
      <c r="AN43" s="3">
        <v>0</v>
      </c>
      <c r="AO43" s="1">
        <v>0</v>
      </c>
      <c r="AP43" s="54">
        <v>0</v>
      </c>
    </row>
    <row r="44" spans="1:42" ht="15">
      <c r="A44" s="22" t="s">
        <v>46</v>
      </c>
      <c r="B44" s="4">
        <v>358</v>
      </c>
      <c r="C44" s="45">
        <v>6656</v>
      </c>
      <c r="D44" s="5">
        <v>496</v>
      </c>
      <c r="E44" s="46">
        <v>5311</v>
      </c>
      <c r="F44" s="5">
        <v>1214</v>
      </c>
      <c r="G44" s="4">
        <v>1593</v>
      </c>
      <c r="H44" s="54">
        <v>4762</v>
      </c>
      <c r="I44" s="60">
        <v>3231</v>
      </c>
      <c r="J44" s="5">
        <v>2291</v>
      </c>
      <c r="K44" s="4">
        <v>1481</v>
      </c>
      <c r="L44" s="23">
        <v>2234</v>
      </c>
      <c r="M44" s="5">
        <v>1323</v>
      </c>
      <c r="N44" s="4">
        <v>1834</v>
      </c>
      <c r="O44" s="23">
        <v>3361</v>
      </c>
      <c r="P44" s="5">
        <v>1147</v>
      </c>
      <c r="Q44" s="4">
        <v>1299</v>
      </c>
      <c r="R44" s="23">
        <v>1689</v>
      </c>
      <c r="S44" s="23">
        <v>503</v>
      </c>
      <c r="T44" s="5">
        <v>2293</v>
      </c>
      <c r="U44" s="60">
        <v>3629</v>
      </c>
      <c r="V44" s="5">
        <v>2003</v>
      </c>
      <c r="W44" s="60">
        <v>3344</v>
      </c>
      <c r="X44" s="5">
        <v>1639</v>
      </c>
      <c r="Y44" s="4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5">
        <v>0</v>
      </c>
      <c r="AF44" s="4">
        <v>892</v>
      </c>
      <c r="AG44" s="23">
        <v>1042</v>
      </c>
      <c r="AH44" s="54">
        <v>5096</v>
      </c>
      <c r="AI44" s="60">
        <v>0</v>
      </c>
      <c r="AJ44" s="5">
        <v>0</v>
      </c>
      <c r="AK44" s="60">
        <v>0</v>
      </c>
      <c r="AL44" s="5">
        <v>0</v>
      </c>
      <c r="AM44" s="60">
        <v>3504</v>
      </c>
      <c r="AN44" s="5">
        <v>1769</v>
      </c>
      <c r="AO44" s="4">
        <v>0</v>
      </c>
      <c r="AP44" s="54">
        <v>0</v>
      </c>
    </row>
    <row r="45" spans="1:42" ht="15">
      <c r="A45" s="20" t="s">
        <v>47</v>
      </c>
      <c r="B45" s="1">
        <v>342</v>
      </c>
      <c r="C45" s="45">
        <v>2397</v>
      </c>
      <c r="D45" s="3">
        <v>650</v>
      </c>
      <c r="E45" s="46">
        <v>2450</v>
      </c>
      <c r="F45" s="3">
        <v>614</v>
      </c>
      <c r="G45" s="1">
        <v>749</v>
      </c>
      <c r="H45" s="54">
        <v>2263</v>
      </c>
      <c r="I45" s="60">
        <v>1430</v>
      </c>
      <c r="J45" s="3">
        <v>1294</v>
      </c>
      <c r="K45" s="1">
        <v>615</v>
      </c>
      <c r="L45" s="19">
        <v>1260</v>
      </c>
      <c r="M45" s="3">
        <v>625</v>
      </c>
      <c r="N45" s="1">
        <v>498</v>
      </c>
      <c r="O45" s="19">
        <v>1324</v>
      </c>
      <c r="P45" s="3">
        <v>908</v>
      </c>
      <c r="Q45" s="1">
        <v>615</v>
      </c>
      <c r="R45" s="19">
        <v>533</v>
      </c>
      <c r="S45" s="19">
        <v>214</v>
      </c>
      <c r="T45" s="3">
        <v>1284</v>
      </c>
      <c r="U45" s="60">
        <v>1419</v>
      </c>
      <c r="V45" s="3">
        <v>1148</v>
      </c>
      <c r="W45" s="60">
        <v>1589</v>
      </c>
      <c r="X45" s="3">
        <v>976</v>
      </c>
      <c r="Y45" s="1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3">
        <v>0</v>
      </c>
      <c r="AF45" s="1">
        <v>0</v>
      </c>
      <c r="AG45" s="15">
        <v>0</v>
      </c>
      <c r="AH45" s="54">
        <v>0</v>
      </c>
      <c r="AI45" s="60">
        <v>1479</v>
      </c>
      <c r="AJ45" s="3">
        <v>1092</v>
      </c>
      <c r="AK45" s="60">
        <v>0</v>
      </c>
      <c r="AL45" s="3">
        <v>0</v>
      </c>
      <c r="AM45" s="60">
        <v>0</v>
      </c>
      <c r="AN45" s="3">
        <v>0</v>
      </c>
      <c r="AO45" s="1">
        <v>802</v>
      </c>
      <c r="AP45" s="54">
        <v>1594</v>
      </c>
    </row>
    <row r="46" spans="1:42" ht="15">
      <c r="A46" s="22" t="s">
        <v>48</v>
      </c>
      <c r="B46" s="4">
        <v>66</v>
      </c>
      <c r="C46" s="45">
        <v>196</v>
      </c>
      <c r="D46" s="5">
        <v>44</v>
      </c>
      <c r="E46" s="46">
        <v>245</v>
      </c>
      <c r="F46" s="5">
        <v>33</v>
      </c>
      <c r="G46" s="4">
        <v>43</v>
      </c>
      <c r="H46" s="54">
        <v>230</v>
      </c>
      <c r="I46" s="60">
        <v>176</v>
      </c>
      <c r="J46" s="5">
        <v>61</v>
      </c>
      <c r="K46" s="4">
        <v>73</v>
      </c>
      <c r="L46" s="23">
        <v>78</v>
      </c>
      <c r="M46" s="5">
        <v>59</v>
      </c>
      <c r="N46" s="4">
        <v>65</v>
      </c>
      <c r="O46" s="23">
        <v>142</v>
      </c>
      <c r="P46" s="5">
        <v>54</v>
      </c>
      <c r="Q46" s="4">
        <v>67</v>
      </c>
      <c r="R46" s="23">
        <v>67</v>
      </c>
      <c r="S46" s="23">
        <v>26</v>
      </c>
      <c r="T46" s="5">
        <v>94</v>
      </c>
      <c r="U46" s="60">
        <v>157</v>
      </c>
      <c r="V46" s="5">
        <v>85</v>
      </c>
      <c r="W46" s="60">
        <v>173</v>
      </c>
      <c r="X46" s="5">
        <v>58</v>
      </c>
      <c r="Y46" s="4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5">
        <v>0</v>
      </c>
      <c r="AF46" s="4">
        <v>0</v>
      </c>
      <c r="AG46" s="23">
        <v>0</v>
      </c>
      <c r="AH46" s="54">
        <v>0</v>
      </c>
      <c r="AI46" s="60">
        <v>0</v>
      </c>
      <c r="AJ46" s="5">
        <v>0</v>
      </c>
      <c r="AK46" s="60">
        <v>0</v>
      </c>
      <c r="AL46" s="5">
        <v>0</v>
      </c>
      <c r="AM46" s="60">
        <v>0</v>
      </c>
      <c r="AN46" s="5">
        <v>0</v>
      </c>
      <c r="AO46" s="4">
        <v>0</v>
      </c>
      <c r="AP46" s="54">
        <v>0</v>
      </c>
    </row>
    <row r="47" spans="1:42" ht="15">
      <c r="A47" s="20" t="s">
        <v>49</v>
      </c>
      <c r="B47" s="1">
        <v>24</v>
      </c>
      <c r="C47" s="45">
        <v>219</v>
      </c>
      <c r="D47" s="3">
        <v>32</v>
      </c>
      <c r="E47" s="46">
        <v>195</v>
      </c>
      <c r="F47" s="3">
        <v>53</v>
      </c>
      <c r="G47" s="1">
        <v>39</v>
      </c>
      <c r="H47" s="54">
        <v>212</v>
      </c>
      <c r="I47" s="60">
        <v>134</v>
      </c>
      <c r="J47" s="3">
        <v>88</v>
      </c>
      <c r="K47" s="1">
        <v>60</v>
      </c>
      <c r="L47" s="15">
        <v>68</v>
      </c>
      <c r="M47" s="3">
        <v>75</v>
      </c>
      <c r="N47" s="1">
        <v>41</v>
      </c>
      <c r="O47" s="15">
        <v>95</v>
      </c>
      <c r="P47" s="3">
        <v>89</v>
      </c>
      <c r="Q47" s="1">
        <v>47</v>
      </c>
      <c r="R47" s="15">
        <v>50</v>
      </c>
      <c r="S47" s="15">
        <v>21</v>
      </c>
      <c r="T47" s="3">
        <v>106</v>
      </c>
      <c r="U47" s="60">
        <v>143</v>
      </c>
      <c r="V47" s="3">
        <v>78</v>
      </c>
      <c r="W47" s="60">
        <v>134</v>
      </c>
      <c r="X47" s="3">
        <v>72</v>
      </c>
      <c r="Y47" s="1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3">
        <v>0</v>
      </c>
      <c r="AF47" s="1">
        <v>20</v>
      </c>
      <c r="AG47" s="15">
        <v>17</v>
      </c>
      <c r="AH47" s="54">
        <v>217</v>
      </c>
      <c r="AI47" s="60">
        <v>0</v>
      </c>
      <c r="AJ47" s="3">
        <v>0</v>
      </c>
      <c r="AK47" s="60">
        <v>0</v>
      </c>
      <c r="AL47" s="3">
        <v>0</v>
      </c>
      <c r="AM47" s="60">
        <v>0</v>
      </c>
      <c r="AN47" s="3">
        <v>0</v>
      </c>
      <c r="AO47" s="1">
        <v>0</v>
      </c>
      <c r="AP47" s="54">
        <v>0</v>
      </c>
    </row>
    <row r="48" spans="1:42" ht="15">
      <c r="A48" s="22" t="s">
        <v>50</v>
      </c>
      <c r="B48" s="4">
        <v>1819</v>
      </c>
      <c r="C48" s="45">
        <v>16847</v>
      </c>
      <c r="D48" s="5">
        <v>3207</v>
      </c>
      <c r="E48" s="46">
        <v>14949</v>
      </c>
      <c r="F48" s="5">
        <v>4268</v>
      </c>
      <c r="G48" s="4">
        <v>4863</v>
      </c>
      <c r="H48" s="54">
        <v>14039</v>
      </c>
      <c r="I48" s="60">
        <v>8503</v>
      </c>
      <c r="J48" s="5">
        <v>7843</v>
      </c>
      <c r="K48" s="4">
        <v>4620</v>
      </c>
      <c r="L48" s="23">
        <v>6699</v>
      </c>
      <c r="M48" s="5">
        <v>3489</v>
      </c>
      <c r="N48" s="4">
        <v>3887</v>
      </c>
      <c r="O48" s="23">
        <v>8968</v>
      </c>
      <c r="P48" s="5">
        <v>4425</v>
      </c>
      <c r="Q48" s="4">
        <v>4680</v>
      </c>
      <c r="R48" s="23">
        <v>3190</v>
      </c>
      <c r="S48" s="23">
        <v>2044</v>
      </c>
      <c r="T48" s="5">
        <v>6344</v>
      </c>
      <c r="U48" s="60">
        <v>8365</v>
      </c>
      <c r="V48" s="5">
        <v>7211</v>
      </c>
      <c r="W48" s="60">
        <v>7636</v>
      </c>
      <c r="X48" s="5">
        <v>7308</v>
      </c>
      <c r="Y48" s="4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5">
        <v>0</v>
      </c>
      <c r="AF48" s="4">
        <v>0</v>
      </c>
      <c r="AG48" s="23">
        <v>0</v>
      </c>
      <c r="AH48" s="54">
        <v>0</v>
      </c>
      <c r="AI48" s="60">
        <v>8508</v>
      </c>
      <c r="AJ48" s="5">
        <v>6467</v>
      </c>
      <c r="AK48" s="60">
        <v>0</v>
      </c>
      <c r="AL48" s="5">
        <v>0</v>
      </c>
      <c r="AM48" s="60">
        <v>0</v>
      </c>
      <c r="AN48" s="5">
        <v>0</v>
      </c>
      <c r="AO48" s="4">
        <v>6181</v>
      </c>
      <c r="AP48" s="54">
        <v>7784</v>
      </c>
    </row>
    <row r="49" spans="1:42" ht="15">
      <c r="A49" s="20" t="s">
        <v>51</v>
      </c>
      <c r="B49" s="1">
        <v>28</v>
      </c>
      <c r="C49" s="45">
        <v>361</v>
      </c>
      <c r="D49" s="3">
        <v>111</v>
      </c>
      <c r="E49" s="46">
        <v>425</v>
      </c>
      <c r="F49" s="3">
        <v>48</v>
      </c>
      <c r="G49" s="1">
        <v>131</v>
      </c>
      <c r="H49" s="54">
        <v>305</v>
      </c>
      <c r="I49" s="60">
        <v>249</v>
      </c>
      <c r="J49" s="3">
        <v>160</v>
      </c>
      <c r="K49" s="1">
        <v>93</v>
      </c>
      <c r="L49" s="19">
        <v>202</v>
      </c>
      <c r="M49" s="3">
        <v>83</v>
      </c>
      <c r="N49" s="1">
        <v>54</v>
      </c>
      <c r="O49" s="19">
        <v>211</v>
      </c>
      <c r="P49" s="3">
        <v>147</v>
      </c>
      <c r="Q49" s="1">
        <v>99</v>
      </c>
      <c r="R49" s="19">
        <v>62</v>
      </c>
      <c r="S49" s="19">
        <v>27</v>
      </c>
      <c r="T49" s="3">
        <v>214</v>
      </c>
      <c r="U49" s="60">
        <v>259</v>
      </c>
      <c r="V49" s="3">
        <v>135</v>
      </c>
      <c r="W49" s="60">
        <v>295</v>
      </c>
      <c r="X49" s="3">
        <v>96</v>
      </c>
      <c r="Y49" s="1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3">
        <v>0</v>
      </c>
      <c r="AF49" s="1">
        <v>0</v>
      </c>
      <c r="AG49" s="15">
        <v>0</v>
      </c>
      <c r="AH49" s="54">
        <v>0</v>
      </c>
      <c r="AI49" s="60">
        <v>0</v>
      </c>
      <c r="AJ49" s="3">
        <v>0</v>
      </c>
      <c r="AK49" s="60">
        <v>0</v>
      </c>
      <c r="AL49" s="3">
        <v>0</v>
      </c>
      <c r="AM49" s="60">
        <v>0</v>
      </c>
      <c r="AN49" s="3">
        <v>0</v>
      </c>
      <c r="AO49" s="1">
        <v>0</v>
      </c>
      <c r="AP49" s="54">
        <v>0</v>
      </c>
    </row>
    <row r="50" spans="1:42" ht="15">
      <c r="A50" s="22" t="s">
        <v>52</v>
      </c>
      <c r="B50" s="4">
        <v>89</v>
      </c>
      <c r="C50" s="45">
        <v>878</v>
      </c>
      <c r="D50" s="5">
        <v>302</v>
      </c>
      <c r="E50" s="46">
        <v>852</v>
      </c>
      <c r="F50" s="5">
        <v>286</v>
      </c>
      <c r="G50" s="4">
        <v>442</v>
      </c>
      <c r="H50" s="54">
        <v>657</v>
      </c>
      <c r="I50" s="60">
        <v>549</v>
      </c>
      <c r="J50" s="5">
        <v>499</v>
      </c>
      <c r="K50" s="4">
        <v>229</v>
      </c>
      <c r="L50" s="23">
        <v>523</v>
      </c>
      <c r="M50" s="5">
        <v>251</v>
      </c>
      <c r="N50" s="4">
        <v>341</v>
      </c>
      <c r="O50" s="23">
        <v>313</v>
      </c>
      <c r="P50" s="5">
        <v>421</v>
      </c>
      <c r="Q50" s="4">
        <v>238</v>
      </c>
      <c r="R50" s="23">
        <v>223</v>
      </c>
      <c r="S50" s="23">
        <v>118</v>
      </c>
      <c r="T50" s="5">
        <v>463</v>
      </c>
      <c r="U50" s="60">
        <v>534</v>
      </c>
      <c r="V50" s="5">
        <v>486</v>
      </c>
      <c r="W50" s="60">
        <v>552</v>
      </c>
      <c r="X50" s="5">
        <v>456</v>
      </c>
      <c r="Y50" s="4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5">
        <v>0</v>
      </c>
      <c r="AF50" s="4">
        <v>0</v>
      </c>
      <c r="AG50" s="23">
        <v>0</v>
      </c>
      <c r="AH50" s="54">
        <v>0</v>
      </c>
      <c r="AI50" s="60">
        <v>0</v>
      </c>
      <c r="AJ50" s="5">
        <v>0</v>
      </c>
      <c r="AK50" s="60">
        <v>0</v>
      </c>
      <c r="AL50" s="5">
        <v>0</v>
      </c>
      <c r="AM50" s="60">
        <v>0</v>
      </c>
      <c r="AN50" s="5">
        <v>0</v>
      </c>
      <c r="AO50" s="4">
        <v>0</v>
      </c>
      <c r="AP50" s="54">
        <v>0</v>
      </c>
    </row>
    <row r="51" spans="1:42" ht="15">
      <c r="A51" s="20" t="s">
        <v>53</v>
      </c>
      <c r="B51" s="1">
        <v>438</v>
      </c>
      <c r="C51" s="45">
        <v>4615</v>
      </c>
      <c r="D51" s="3">
        <v>940</v>
      </c>
      <c r="E51" s="46">
        <v>4217</v>
      </c>
      <c r="F51" s="3">
        <v>1010</v>
      </c>
      <c r="G51" s="1">
        <v>1317</v>
      </c>
      <c r="H51" s="54">
        <v>3877</v>
      </c>
      <c r="I51" s="60">
        <v>2114</v>
      </c>
      <c r="J51" s="3">
        <v>2507</v>
      </c>
      <c r="K51" s="1">
        <v>1109</v>
      </c>
      <c r="L51" s="19">
        <v>1994</v>
      </c>
      <c r="M51" s="3">
        <v>1030</v>
      </c>
      <c r="N51" s="1">
        <v>806</v>
      </c>
      <c r="O51" s="19">
        <v>2264</v>
      </c>
      <c r="P51" s="3">
        <v>1564</v>
      </c>
      <c r="Q51" s="1">
        <v>975</v>
      </c>
      <c r="R51" s="19">
        <v>800</v>
      </c>
      <c r="S51" s="19">
        <v>800</v>
      </c>
      <c r="T51" s="3">
        <v>1904</v>
      </c>
      <c r="U51" s="60">
        <v>2568</v>
      </c>
      <c r="V51" s="3">
        <v>1827</v>
      </c>
      <c r="W51" s="60">
        <v>2896</v>
      </c>
      <c r="X51" s="3">
        <v>1406</v>
      </c>
      <c r="Y51" s="1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3">
        <v>0</v>
      </c>
      <c r="AF51" s="1">
        <v>0</v>
      </c>
      <c r="AG51" s="15">
        <v>0</v>
      </c>
      <c r="AH51" s="54">
        <v>0</v>
      </c>
      <c r="AI51" s="60">
        <v>0</v>
      </c>
      <c r="AJ51" s="3">
        <v>0</v>
      </c>
      <c r="AK51" s="60">
        <v>0</v>
      </c>
      <c r="AL51" s="3">
        <v>0</v>
      </c>
      <c r="AM51" s="60">
        <v>0</v>
      </c>
      <c r="AN51" s="3">
        <v>0</v>
      </c>
      <c r="AO51" s="1">
        <v>0</v>
      </c>
      <c r="AP51" s="54">
        <v>0</v>
      </c>
    </row>
    <row r="52" spans="1:42" ht="15">
      <c r="A52" s="22" t="s">
        <v>54</v>
      </c>
      <c r="B52" s="4">
        <v>4590</v>
      </c>
      <c r="C52" s="45">
        <v>26686</v>
      </c>
      <c r="D52" s="5">
        <v>13440</v>
      </c>
      <c r="E52" s="46">
        <v>28553</v>
      </c>
      <c r="F52" s="5">
        <v>7334</v>
      </c>
      <c r="G52" s="4">
        <v>9676</v>
      </c>
      <c r="H52" s="54">
        <v>26754</v>
      </c>
      <c r="I52" s="60">
        <v>25315</v>
      </c>
      <c r="J52" s="5">
        <v>8623</v>
      </c>
      <c r="K52" s="4">
        <v>4437</v>
      </c>
      <c r="L52" s="23">
        <v>13361</v>
      </c>
      <c r="M52" s="5">
        <v>11644</v>
      </c>
      <c r="N52" s="4">
        <v>9435</v>
      </c>
      <c r="O52" s="23">
        <v>15104</v>
      </c>
      <c r="P52" s="5">
        <v>10093</v>
      </c>
      <c r="Q52" s="4">
        <v>10251</v>
      </c>
      <c r="R52" s="23">
        <v>3303</v>
      </c>
      <c r="S52" s="23">
        <v>3580</v>
      </c>
      <c r="T52" s="5">
        <v>16092</v>
      </c>
      <c r="U52" s="60">
        <v>16739</v>
      </c>
      <c r="V52" s="5">
        <v>12927</v>
      </c>
      <c r="W52" s="60">
        <v>14396</v>
      </c>
      <c r="X52" s="5">
        <v>15200</v>
      </c>
      <c r="Y52" s="4">
        <v>18646</v>
      </c>
      <c r="Z52" s="23">
        <v>3726</v>
      </c>
      <c r="AA52" s="23">
        <v>188</v>
      </c>
      <c r="AB52" s="23">
        <v>2605</v>
      </c>
      <c r="AC52" s="23">
        <v>4813</v>
      </c>
      <c r="AD52" s="23">
        <v>4383</v>
      </c>
      <c r="AE52" s="5">
        <v>10152</v>
      </c>
      <c r="AF52" s="4">
        <v>0</v>
      </c>
      <c r="AG52" s="23">
        <v>0</v>
      </c>
      <c r="AH52" s="54">
        <v>0</v>
      </c>
      <c r="AI52" s="60">
        <v>0</v>
      </c>
      <c r="AJ52" s="5">
        <v>0</v>
      </c>
      <c r="AK52" s="60">
        <v>0</v>
      </c>
      <c r="AL52" s="5">
        <v>0</v>
      </c>
      <c r="AM52" s="60">
        <v>0</v>
      </c>
      <c r="AN52" s="5">
        <v>0</v>
      </c>
      <c r="AO52" s="4">
        <v>0</v>
      </c>
      <c r="AP52" s="54">
        <v>0</v>
      </c>
    </row>
    <row r="53" spans="1:42" ht="15">
      <c r="A53" s="20" t="s">
        <v>55</v>
      </c>
      <c r="B53" s="1">
        <v>261</v>
      </c>
      <c r="C53" s="45">
        <v>1272</v>
      </c>
      <c r="D53" s="3">
        <v>540</v>
      </c>
      <c r="E53" s="46">
        <v>1554</v>
      </c>
      <c r="F53" s="3">
        <v>260</v>
      </c>
      <c r="G53" s="1">
        <v>457</v>
      </c>
      <c r="H53" s="54">
        <v>1342</v>
      </c>
      <c r="I53" s="60">
        <v>1015</v>
      </c>
      <c r="J53" s="3">
        <v>527</v>
      </c>
      <c r="K53" s="1">
        <v>335</v>
      </c>
      <c r="L53" s="19">
        <v>637</v>
      </c>
      <c r="M53" s="3">
        <v>471</v>
      </c>
      <c r="N53" s="1">
        <v>266</v>
      </c>
      <c r="O53" s="19">
        <v>1006</v>
      </c>
      <c r="P53" s="3">
        <v>442</v>
      </c>
      <c r="Q53" s="1">
        <v>571</v>
      </c>
      <c r="R53" s="19">
        <v>231</v>
      </c>
      <c r="S53" s="19">
        <v>70</v>
      </c>
      <c r="T53" s="3">
        <v>752</v>
      </c>
      <c r="U53" s="60">
        <v>976</v>
      </c>
      <c r="V53" s="3">
        <v>632</v>
      </c>
      <c r="W53" s="60">
        <v>962</v>
      </c>
      <c r="X53" s="3">
        <v>522</v>
      </c>
      <c r="Y53" s="1">
        <v>1079</v>
      </c>
      <c r="Z53" s="19">
        <v>12</v>
      </c>
      <c r="AA53" s="19">
        <v>7</v>
      </c>
      <c r="AB53" s="19">
        <v>98</v>
      </c>
      <c r="AC53" s="19">
        <v>83</v>
      </c>
      <c r="AD53" s="19">
        <v>343</v>
      </c>
      <c r="AE53" s="3">
        <v>407</v>
      </c>
      <c r="AF53" s="1">
        <v>0</v>
      </c>
      <c r="AG53" s="15">
        <v>0</v>
      </c>
      <c r="AH53" s="54">
        <v>0</v>
      </c>
      <c r="AI53" s="60">
        <v>0</v>
      </c>
      <c r="AJ53" s="3">
        <v>0</v>
      </c>
      <c r="AK53" s="60">
        <v>0</v>
      </c>
      <c r="AL53" s="3">
        <v>0</v>
      </c>
      <c r="AM53" s="60">
        <v>0</v>
      </c>
      <c r="AN53" s="3">
        <v>0</v>
      </c>
      <c r="AO53" s="1">
        <v>0</v>
      </c>
      <c r="AP53" s="54">
        <v>0</v>
      </c>
    </row>
    <row r="54" spans="1:42" ht="15">
      <c r="A54" s="22" t="s">
        <v>56</v>
      </c>
      <c r="B54" s="4">
        <v>1804</v>
      </c>
      <c r="C54" s="45">
        <v>17350</v>
      </c>
      <c r="D54" s="5">
        <v>2505</v>
      </c>
      <c r="E54" s="46">
        <v>17224</v>
      </c>
      <c r="F54" s="5">
        <v>2407</v>
      </c>
      <c r="G54" s="4">
        <v>3939</v>
      </c>
      <c r="H54" s="54">
        <v>15281</v>
      </c>
      <c r="I54" s="60">
        <v>12295</v>
      </c>
      <c r="J54" s="5">
        <v>4968</v>
      </c>
      <c r="K54" s="4">
        <v>6032</v>
      </c>
      <c r="L54" s="23">
        <v>6675</v>
      </c>
      <c r="M54" s="5">
        <v>3200</v>
      </c>
      <c r="N54" s="4">
        <v>6757</v>
      </c>
      <c r="O54" s="23">
        <v>9882</v>
      </c>
      <c r="P54" s="5">
        <v>2576</v>
      </c>
      <c r="Q54" s="4">
        <v>4327</v>
      </c>
      <c r="R54" s="23">
        <v>4920</v>
      </c>
      <c r="S54" s="23">
        <v>2797</v>
      </c>
      <c r="T54" s="5">
        <v>5689</v>
      </c>
      <c r="U54" s="60">
        <v>11544</v>
      </c>
      <c r="V54" s="5">
        <v>5066</v>
      </c>
      <c r="W54" s="60">
        <v>10178</v>
      </c>
      <c r="X54" s="5">
        <v>5682</v>
      </c>
      <c r="Y54" s="4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5">
        <v>0</v>
      </c>
      <c r="AF54" s="4">
        <v>660</v>
      </c>
      <c r="AG54" s="23">
        <v>435</v>
      </c>
      <c r="AH54" s="54">
        <v>4981</v>
      </c>
      <c r="AI54" s="60">
        <v>0</v>
      </c>
      <c r="AJ54" s="5">
        <v>0</v>
      </c>
      <c r="AK54" s="60">
        <v>0</v>
      </c>
      <c r="AL54" s="5">
        <v>0</v>
      </c>
      <c r="AM54" s="60">
        <v>0</v>
      </c>
      <c r="AN54" s="5">
        <v>0</v>
      </c>
      <c r="AO54" s="4">
        <v>0</v>
      </c>
      <c r="AP54" s="54">
        <v>0</v>
      </c>
    </row>
    <row r="55" spans="1:42" ht="15">
      <c r="A55" s="20" t="s">
        <v>57</v>
      </c>
      <c r="B55" s="1">
        <v>821</v>
      </c>
      <c r="C55" s="45">
        <v>6436</v>
      </c>
      <c r="D55" s="3">
        <v>1483</v>
      </c>
      <c r="E55" s="46">
        <v>6498</v>
      </c>
      <c r="F55" s="3">
        <v>1364</v>
      </c>
      <c r="G55" s="1">
        <v>1750</v>
      </c>
      <c r="H55" s="54">
        <v>6191</v>
      </c>
      <c r="I55" s="60">
        <v>3834</v>
      </c>
      <c r="J55" s="3">
        <v>3179</v>
      </c>
      <c r="K55" s="1">
        <v>1786</v>
      </c>
      <c r="L55" s="19">
        <v>3022</v>
      </c>
      <c r="M55" s="3">
        <v>1586</v>
      </c>
      <c r="N55" s="1">
        <v>1452</v>
      </c>
      <c r="O55" s="19">
        <v>3211</v>
      </c>
      <c r="P55" s="3">
        <v>2461</v>
      </c>
      <c r="Q55" s="1">
        <v>1515</v>
      </c>
      <c r="R55" s="19">
        <v>2008</v>
      </c>
      <c r="S55" s="19">
        <v>554</v>
      </c>
      <c r="T55" s="3">
        <v>2996</v>
      </c>
      <c r="U55" s="60">
        <v>3687</v>
      </c>
      <c r="V55" s="3">
        <v>2836</v>
      </c>
      <c r="W55" s="60">
        <v>4911</v>
      </c>
      <c r="X55" s="3">
        <v>2259</v>
      </c>
      <c r="Y55" s="1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3">
        <v>0</v>
      </c>
      <c r="AF55" s="1">
        <v>0</v>
      </c>
      <c r="AG55" s="15">
        <v>0</v>
      </c>
      <c r="AH55" s="54">
        <v>0</v>
      </c>
      <c r="AI55" s="60">
        <v>1697</v>
      </c>
      <c r="AJ55" s="3">
        <v>1369</v>
      </c>
      <c r="AK55" s="60">
        <v>0</v>
      </c>
      <c r="AL55" s="3">
        <v>0</v>
      </c>
      <c r="AM55" s="60">
        <v>0</v>
      </c>
      <c r="AN55" s="3">
        <v>0</v>
      </c>
      <c r="AO55" s="1">
        <v>0</v>
      </c>
      <c r="AP55" s="54">
        <v>0</v>
      </c>
    </row>
    <row r="56" spans="1:42" ht="15">
      <c r="A56" s="22" t="s">
        <v>58</v>
      </c>
      <c r="B56" s="4">
        <v>4</v>
      </c>
      <c r="C56" s="45">
        <v>71</v>
      </c>
      <c r="D56" s="5">
        <v>22</v>
      </c>
      <c r="E56" s="46">
        <v>83</v>
      </c>
      <c r="F56" s="5">
        <v>11</v>
      </c>
      <c r="G56" s="4">
        <v>26</v>
      </c>
      <c r="H56" s="54">
        <v>60</v>
      </c>
      <c r="I56" s="60">
        <v>48</v>
      </c>
      <c r="J56" s="5">
        <v>30</v>
      </c>
      <c r="K56" s="4">
        <v>16</v>
      </c>
      <c r="L56" s="23">
        <v>37</v>
      </c>
      <c r="M56" s="5">
        <v>24</v>
      </c>
      <c r="N56" s="4">
        <v>15</v>
      </c>
      <c r="O56" s="23">
        <v>44</v>
      </c>
      <c r="P56" s="5">
        <v>24</v>
      </c>
      <c r="Q56" s="4">
        <v>14</v>
      </c>
      <c r="R56" s="23">
        <v>22</v>
      </c>
      <c r="S56" s="23">
        <v>7</v>
      </c>
      <c r="T56" s="5">
        <v>42</v>
      </c>
      <c r="U56" s="60">
        <v>44</v>
      </c>
      <c r="V56" s="5">
        <v>34</v>
      </c>
      <c r="W56" s="60">
        <v>55</v>
      </c>
      <c r="X56" s="5">
        <v>23</v>
      </c>
      <c r="Y56" s="4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5">
        <v>0</v>
      </c>
      <c r="AF56" s="4">
        <v>0</v>
      </c>
      <c r="AG56" s="23">
        <v>0</v>
      </c>
      <c r="AH56" s="54">
        <v>0</v>
      </c>
      <c r="AI56" s="60">
        <v>0</v>
      </c>
      <c r="AJ56" s="5">
        <v>0</v>
      </c>
      <c r="AK56" s="60">
        <v>0</v>
      </c>
      <c r="AL56" s="5">
        <v>0</v>
      </c>
      <c r="AM56" s="60">
        <v>0</v>
      </c>
      <c r="AN56" s="5">
        <v>0</v>
      </c>
      <c r="AO56" s="4">
        <v>0</v>
      </c>
      <c r="AP56" s="54">
        <v>0</v>
      </c>
    </row>
    <row r="57" spans="1:42" ht="15">
      <c r="A57" s="20" t="s">
        <v>59</v>
      </c>
      <c r="B57" s="1">
        <v>26</v>
      </c>
      <c r="C57" s="45">
        <v>160</v>
      </c>
      <c r="D57" s="3">
        <v>39</v>
      </c>
      <c r="E57" s="46">
        <v>179</v>
      </c>
      <c r="F57" s="3">
        <v>33</v>
      </c>
      <c r="G57" s="1">
        <v>52</v>
      </c>
      <c r="H57" s="54">
        <v>152</v>
      </c>
      <c r="I57" s="60">
        <v>110</v>
      </c>
      <c r="J57" s="3">
        <v>75</v>
      </c>
      <c r="K57" s="1">
        <v>46</v>
      </c>
      <c r="L57" s="19">
        <v>71</v>
      </c>
      <c r="M57" s="3">
        <v>58</v>
      </c>
      <c r="N57" s="1">
        <v>77</v>
      </c>
      <c r="O57" s="19">
        <v>51</v>
      </c>
      <c r="P57" s="3">
        <v>62</v>
      </c>
      <c r="Q57" s="1">
        <v>43</v>
      </c>
      <c r="R57" s="19">
        <v>35</v>
      </c>
      <c r="S57" s="19">
        <v>15</v>
      </c>
      <c r="T57" s="3">
        <v>94</v>
      </c>
      <c r="U57" s="60">
        <v>156</v>
      </c>
      <c r="V57" s="3">
        <v>41</v>
      </c>
      <c r="W57" s="60">
        <v>103</v>
      </c>
      <c r="X57" s="3">
        <v>74</v>
      </c>
      <c r="Y57" s="1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3">
        <v>0</v>
      </c>
      <c r="AF57" s="1">
        <v>0</v>
      </c>
      <c r="AG57" s="15">
        <v>0</v>
      </c>
      <c r="AH57" s="54">
        <v>0</v>
      </c>
      <c r="AI57" s="60">
        <v>0</v>
      </c>
      <c r="AJ57" s="3">
        <v>0</v>
      </c>
      <c r="AK57" s="60">
        <v>0</v>
      </c>
      <c r="AL57" s="3">
        <v>0</v>
      </c>
      <c r="AM57" s="60">
        <v>0</v>
      </c>
      <c r="AN57" s="3">
        <v>0</v>
      </c>
      <c r="AO57" s="1">
        <v>0</v>
      </c>
      <c r="AP57" s="54">
        <v>0</v>
      </c>
    </row>
    <row r="58" spans="1:42" ht="15">
      <c r="A58" s="22" t="s">
        <v>60</v>
      </c>
      <c r="B58" s="4">
        <v>147</v>
      </c>
      <c r="C58" s="45">
        <v>1633</v>
      </c>
      <c r="D58" s="5">
        <v>235</v>
      </c>
      <c r="E58" s="46">
        <v>1541</v>
      </c>
      <c r="F58" s="5">
        <v>239</v>
      </c>
      <c r="G58" s="4">
        <v>320</v>
      </c>
      <c r="H58" s="54">
        <v>1473</v>
      </c>
      <c r="I58" s="60">
        <v>820</v>
      </c>
      <c r="J58" s="5">
        <v>737</v>
      </c>
      <c r="K58" s="4">
        <v>658</v>
      </c>
      <c r="L58" s="23">
        <v>510</v>
      </c>
      <c r="M58" s="5">
        <v>293</v>
      </c>
      <c r="N58" s="4">
        <v>404</v>
      </c>
      <c r="O58" s="23">
        <v>906</v>
      </c>
      <c r="P58" s="5">
        <v>388</v>
      </c>
      <c r="Q58" s="4">
        <v>332</v>
      </c>
      <c r="R58" s="23">
        <v>341</v>
      </c>
      <c r="S58" s="23">
        <v>154</v>
      </c>
      <c r="T58" s="5">
        <v>758</v>
      </c>
      <c r="U58" s="60">
        <v>1005</v>
      </c>
      <c r="V58" s="5">
        <v>516</v>
      </c>
      <c r="W58" s="60">
        <v>978</v>
      </c>
      <c r="X58" s="5">
        <v>494</v>
      </c>
      <c r="Y58" s="4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5">
        <v>0</v>
      </c>
      <c r="AF58" s="4">
        <v>0</v>
      </c>
      <c r="AG58" s="23">
        <v>0</v>
      </c>
      <c r="AH58" s="54">
        <v>0</v>
      </c>
      <c r="AI58" s="60">
        <v>0</v>
      </c>
      <c r="AJ58" s="5">
        <v>0</v>
      </c>
      <c r="AK58" s="60">
        <v>0</v>
      </c>
      <c r="AL58" s="5">
        <v>0</v>
      </c>
      <c r="AM58" s="60">
        <v>0</v>
      </c>
      <c r="AN58" s="5">
        <v>0</v>
      </c>
      <c r="AO58" s="4">
        <v>0</v>
      </c>
      <c r="AP58" s="54">
        <v>0</v>
      </c>
    </row>
    <row r="59" spans="1:42" ht="15">
      <c r="A59" s="20" t="s">
        <v>61</v>
      </c>
      <c r="B59" s="1">
        <v>12</v>
      </c>
      <c r="C59" s="45">
        <v>714</v>
      </c>
      <c r="D59" s="3">
        <v>51</v>
      </c>
      <c r="E59" s="46">
        <v>539</v>
      </c>
      <c r="F59" s="3">
        <v>112</v>
      </c>
      <c r="G59" s="1">
        <v>267</v>
      </c>
      <c r="H59" s="54">
        <v>344</v>
      </c>
      <c r="I59" s="60">
        <v>278</v>
      </c>
      <c r="J59" s="3">
        <v>280</v>
      </c>
      <c r="K59" s="1">
        <v>140</v>
      </c>
      <c r="L59" s="19">
        <v>209</v>
      </c>
      <c r="M59" s="3">
        <v>173</v>
      </c>
      <c r="N59" s="1">
        <v>109</v>
      </c>
      <c r="O59" s="19">
        <v>187</v>
      </c>
      <c r="P59" s="3">
        <v>258</v>
      </c>
      <c r="Q59" s="1">
        <v>128</v>
      </c>
      <c r="R59" s="19">
        <v>114</v>
      </c>
      <c r="S59" s="19">
        <v>44</v>
      </c>
      <c r="T59" s="3">
        <v>259</v>
      </c>
      <c r="U59" s="60">
        <v>302</v>
      </c>
      <c r="V59" s="3">
        <v>253</v>
      </c>
      <c r="W59" s="60">
        <v>369</v>
      </c>
      <c r="X59" s="3">
        <v>157</v>
      </c>
      <c r="Y59" s="1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3">
        <v>0</v>
      </c>
      <c r="AF59" s="1">
        <v>177</v>
      </c>
      <c r="AG59" s="19">
        <v>74</v>
      </c>
      <c r="AH59" s="54">
        <v>462</v>
      </c>
      <c r="AI59" s="60">
        <v>0</v>
      </c>
      <c r="AJ59" s="3">
        <v>0</v>
      </c>
      <c r="AK59" s="60">
        <v>0</v>
      </c>
      <c r="AL59" s="3">
        <v>0</v>
      </c>
      <c r="AM59" s="60">
        <v>231</v>
      </c>
      <c r="AN59" s="3">
        <v>316</v>
      </c>
      <c r="AO59" s="1">
        <v>0</v>
      </c>
      <c r="AP59" s="54">
        <v>0</v>
      </c>
    </row>
    <row r="60" spans="1:42" ht="15">
      <c r="A60" s="22" t="s">
        <v>62</v>
      </c>
      <c r="B60" s="4">
        <v>23</v>
      </c>
      <c r="C60" s="45">
        <v>861</v>
      </c>
      <c r="D60" s="5">
        <v>54</v>
      </c>
      <c r="E60" s="46">
        <v>608</v>
      </c>
      <c r="F60" s="5">
        <v>193</v>
      </c>
      <c r="G60" s="4">
        <v>296</v>
      </c>
      <c r="H60" s="54">
        <v>468</v>
      </c>
      <c r="I60" s="60">
        <v>457</v>
      </c>
      <c r="J60" s="5">
        <v>273</v>
      </c>
      <c r="K60" s="4">
        <v>194</v>
      </c>
      <c r="L60" s="23">
        <v>321</v>
      </c>
      <c r="M60" s="5">
        <v>179</v>
      </c>
      <c r="N60" s="4">
        <v>118</v>
      </c>
      <c r="O60" s="23">
        <v>323</v>
      </c>
      <c r="P60" s="5">
        <v>306</v>
      </c>
      <c r="Q60" s="4">
        <v>182</v>
      </c>
      <c r="R60" s="23">
        <v>156</v>
      </c>
      <c r="S60" s="23">
        <v>50</v>
      </c>
      <c r="T60" s="5">
        <v>345</v>
      </c>
      <c r="U60" s="60">
        <v>403</v>
      </c>
      <c r="V60" s="5">
        <v>325</v>
      </c>
      <c r="W60" s="60">
        <v>526</v>
      </c>
      <c r="X60" s="5">
        <v>168</v>
      </c>
      <c r="Y60" s="4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5">
        <v>0</v>
      </c>
      <c r="AF60" s="4">
        <v>106</v>
      </c>
      <c r="AG60" s="23">
        <v>42</v>
      </c>
      <c r="AH60" s="54">
        <v>727</v>
      </c>
      <c r="AI60" s="60">
        <v>0</v>
      </c>
      <c r="AJ60" s="5">
        <v>0</v>
      </c>
      <c r="AK60" s="60">
        <v>0</v>
      </c>
      <c r="AL60" s="5">
        <v>0</v>
      </c>
      <c r="AM60" s="60">
        <v>465</v>
      </c>
      <c r="AN60" s="5">
        <v>241</v>
      </c>
      <c r="AO60" s="4">
        <v>0</v>
      </c>
      <c r="AP60" s="54">
        <v>0</v>
      </c>
    </row>
    <row r="61" spans="1:42" ht="15">
      <c r="A61" s="20" t="s">
        <v>63</v>
      </c>
      <c r="B61" s="1">
        <v>1408</v>
      </c>
      <c r="C61" s="45">
        <v>16058</v>
      </c>
      <c r="D61" s="3">
        <v>3531</v>
      </c>
      <c r="E61" s="46">
        <v>17606</v>
      </c>
      <c r="F61" s="3">
        <v>3050</v>
      </c>
      <c r="G61" s="1">
        <v>4686</v>
      </c>
      <c r="H61" s="54">
        <v>14194</v>
      </c>
      <c r="I61" s="60">
        <v>11564</v>
      </c>
      <c r="J61" s="3">
        <v>6132</v>
      </c>
      <c r="K61" s="1">
        <v>4772</v>
      </c>
      <c r="L61" s="19">
        <v>7842</v>
      </c>
      <c r="M61" s="3">
        <v>3730</v>
      </c>
      <c r="N61" s="1">
        <v>5488</v>
      </c>
      <c r="O61" s="19">
        <v>8134</v>
      </c>
      <c r="P61" s="3">
        <v>4574</v>
      </c>
      <c r="Q61" s="1">
        <v>7549</v>
      </c>
      <c r="R61" s="19">
        <v>3005</v>
      </c>
      <c r="S61" s="19">
        <v>1792</v>
      </c>
      <c r="T61" s="3">
        <v>5669</v>
      </c>
      <c r="U61" s="60">
        <v>11157</v>
      </c>
      <c r="V61" s="3">
        <v>5565</v>
      </c>
      <c r="W61" s="60">
        <v>8853</v>
      </c>
      <c r="X61" s="3">
        <v>7562</v>
      </c>
      <c r="Y61" s="1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3">
        <v>0</v>
      </c>
      <c r="AF61" s="1">
        <v>0</v>
      </c>
      <c r="AG61" s="15">
        <v>0</v>
      </c>
      <c r="AH61" s="54">
        <v>0</v>
      </c>
      <c r="AI61" s="60">
        <v>0</v>
      </c>
      <c r="AJ61" s="3">
        <v>0</v>
      </c>
      <c r="AK61" s="60">
        <v>18180</v>
      </c>
      <c r="AL61" s="3">
        <v>2375</v>
      </c>
      <c r="AM61" s="60">
        <v>0</v>
      </c>
      <c r="AN61" s="3">
        <v>0</v>
      </c>
      <c r="AO61" s="1">
        <v>0</v>
      </c>
      <c r="AP61" s="54">
        <v>0</v>
      </c>
    </row>
    <row r="62" spans="1:42" ht="15">
      <c r="A62" s="22" t="s">
        <v>64</v>
      </c>
      <c r="B62" s="4">
        <v>660</v>
      </c>
      <c r="C62" s="45">
        <v>7832</v>
      </c>
      <c r="D62" s="5">
        <v>1241</v>
      </c>
      <c r="E62" s="46">
        <v>6988</v>
      </c>
      <c r="F62" s="5">
        <v>2064</v>
      </c>
      <c r="G62" s="4">
        <v>3218</v>
      </c>
      <c r="H62" s="54">
        <v>5544</v>
      </c>
      <c r="I62" s="60">
        <v>5099</v>
      </c>
      <c r="J62" s="5">
        <v>3103</v>
      </c>
      <c r="K62" s="4">
        <v>1567</v>
      </c>
      <c r="L62" s="23">
        <v>5078</v>
      </c>
      <c r="M62" s="5">
        <v>1893</v>
      </c>
      <c r="N62" s="4">
        <v>2146</v>
      </c>
      <c r="O62" s="23">
        <v>3679</v>
      </c>
      <c r="P62" s="5">
        <v>2700</v>
      </c>
      <c r="Q62" s="4">
        <v>2133</v>
      </c>
      <c r="R62" s="23">
        <v>1406</v>
      </c>
      <c r="S62" s="23">
        <v>835</v>
      </c>
      <c r="T62" s="5">
        <v>3904</v>
      </c>
      <c r="U62" s="60">
        <v>4713</v>
      </c>
      <c r="V62" s="5">
        <v>3604</v>
      </c>
      <c r="W62" s="60">
        <v>4680</v>
      </c>
      <c r="X62" s="5">
        <v>3163</v>
      </c>
      <c r="Y62" s="4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5">
        <v>0</v>
      </c>
      <c r="AF62" s="4">
        <v>0</v>
      </c>
      <c r="AG62" s="23">
        <v>0</v>
      </c>
      <c r="AH62" s="54">
        <v>0</v>
      </c>
      <c r="AI62" s="60">
        <v>0</v>
      </c>
      <c r="AJ62" s="5">
        <v>0</v>
      </c>
      <c r="AK62" s="60">
        <v>7045</v>
      </c>
      <c r="AL62" s="5">
        <v>1425</v>
      </c>
      <c r="AM62" s="60">
        <v>0</v>
      </c>
      <c r="AN62" s="5">
        <v>0</v>
      </c>
      <c r="AO62" s="4">
        <v>0</v>
      </c>
      <c r="AP62" s="54">
        <v>0</v>
      </c>
    </row>
    <row r="63" spans="1:42" ht="15">
      <c r="A63" s="20" t="s">
        <v>65</v>
      </c>
      <c r="B63" s="1">
        <v>7</v>
      </c>
      <c r="C63" s="45">
        <v>20</v>
      </c>
      <c r="D63" s="3">
        <v>7</v>
      </c>
      <c r="E63" s="46">
        <v>26</v>
      </c>
      <c r="F63" s="3">
        <v>2</v>
      </c>
      <c r="G63" s="1">
        <v>18</v>
      </c>
      <c r="H63" s="54">
        <v>12</v>
      </c>
      <c r="I63" s="60">
        <v>18</v>
      </c>
      <c r="J63" s="3">
        <v>12</v>
      </c>
      <c r="K63" s="1">
        <v>13</v>
      </c>
      <c r="L63" s="19">
        <v>8</v>
      </c>
      <c r="M63" s="3">
        <v>6</v>
      </c>
      <c r="N63" s="1">
        <v>2</v>
      </c>
      <c r="O63" s="19">
        <v>12</v>
      </c>
      <c r="P63" s="3">
        <v>13</v>
      </c>
      <c r="Q63" s="1">
        <v>6</v>
      </c>
      <c r="R63" s="19">
        <v>7</v>
      </c>
      <c r="S63" s="19">
        <v>1</v>
      </c>
      <c r="T63" s="3">
        <v>13</v>
      </c>
      <c r="U63" s="60">
        <v>21</v>
      </c>
      <c r="V63" s="3">
        <v>6</v>
      </c>
      <c r="W63" s="60">
        <v>16</v>
      </c>
      <c r="X63" s="3">
        <v>10</v>
      </c>
      <c r="Y63" s="1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3">
        <v>0</v>
      </c>
      <c r="AF63" s="1">
        <v>0</v>
      </c>
      <c r="AG63" s="15">
        <v>0</v>
      </c>
      <c r="AH63" s="54">
        <v>0</v>
      </c>
      <c r="AI63" s="60">
        <v>0</v>
      </c>
      <c r="AJ63" s="3">
        <v>0</v>
      </c>
      <c r="AK63" s="60">
        <v>0</v>
      </c>
      <c r="AL63" s="3">
        <v>0</v>
      </c>
      <c r="AM63" s="60">
        <v>0</v>
      </c>
      <c r="AN63" s="3">
        <v>0</v>
      </c>
      <c r="AO63" s="1">
        <v>0</v>
      </c>
      <c r="AP63" s="54">
        <v>0</v>
      </c>
    </row>
    <row r="64" spans="1:42" ht="15">
      <c r="A64" s="22" t="s">
        <v>66</v>
      </c>
      <c r="B64" s="4">
        <v>178</v>
      </c>
      <c r="C64" s="45">
        <v>4106</v>
      </c>
      <c r="D64" s="5">
        <v>358</v>
      </c>
      <c r="E64" s="46">
        <v>3514</v>
      </c>
      <c r="F64" s="5">
        <v>749</v>
      </c>
      <c r="G64" s="4">
        <v>1289</v>
      </c>
      <c r="H64" s="54">
        <v>2803</v>
      </c>
      <c r="I64" s="60">
        <v>1964</v>
      </c>
      <c r="J64" s="5">
        <v>1782</v>
      </c>
      <c r="K64" s="4">
        <v>894</v>
      </c>
      <c r="L64" s="23">
        <v>1555</v>
      </c>
      <c r="M64" s="5">
        <v>1065</v>
      </c>
      <c r="N64" s="4">
        <v>573</v>
      </c>
      <c r="O64" s="23">
        <v>1810</v>
      </c>
      <c r="P64" s="5">
        <v>1479</v>
      </c>
      <c r="Q64" s="4">
        <v>762</v>
      </c>
      <c r="R64" s="23">
        <v>720</v>
      </c>
      <c r="S64" s="23">
        <v>253</v>
      </c>
      <c r="T64" s="5">
        <v>2200</v>
      </c>
      <c r="U64" s="60">
        <v>2030</v>
      </c>
      <c r="V64" s="5">
        <v>1627</v>
      </c>
      <c r="W64" s="60">
        <v>2211</v>
      </c>
      <c r="X64" s="5">
        <v>1331</v>
      </c>
      <c r="Y64" s="4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5">
        <v>0</v>
      </c>
      <c r="AF64" s="4">
        <v>440</v>
      </c>
      <c r="AG64" s="23">
        <v>716</v>
      </c>
      <c r="AH64" s="54">
        <v>3269</v>
      </c>
      <c r="AI64" s="60">
        <v>0</v>
      </c>
      <c r="AJ64" s="5">
        <v>0</v>
      </c>
      <c r="AK64" s="60">
        <v>0</v>
      </c>
      <c r="AL64" s="5">
        <v>0</v>
      </c>
      <c r="AM64" s="60">
        <v>353</v>
      </c>
      <c r="AN64" s="5">
        <v>186</v>
      </c>
      <c r="AO64" s="4">
        <v>0</v>
      </c>
      <c r="AP64" s="54">
        <v>0</v>
      </c>
    </row>
    <row r="65" spans="1:42" ht="15">
      <c r="A65" s="24" t="s">
        <v>67</v>
      </c>
      <c r="B65" s="7">
        <v>149</v>
      </c>
      <c r="C65" s="45">
        <v>3615</v>
      </c>
      <c r="D65" s="9">
        <v>216</v>
      </c>
      <c r="E65" s="46">
        <v>2758</v>
      </c>
      <c r="F65" s="9">
        <v>619</v>
      </c>
      <c r="G65" s="7">
        <v>741</v>
      </c>
      <c r="H65" s="54">
        <v>2589</v>
      </c>
      <c r="I65" s="60">
        <v>1565</v>
      </c>
      <c r="J65" s="9">
        <v>1405</v>
      </c>
      <c r="K65" s="7">
        <v>815</v>
      </c>
      <c r="L65" s="15">
        <v>1182</v>
      </c>
      <c r="M65" s="9">
        <v>755</v>
      </c>
      <c r="N65" s="7">
        <v>521</v>
      </c>
      <c r="O65" s="15">
        <v>1384</v>
      </c>
      <c r="P65" s="9">
        <v>1176</v>
      </c>
      <c r="Q65" s="7">
        <v>743</v>
      </c>
      <c r="R65" s="15">
        <v>587</v>
      </c>
      <c r="S65" s="15">
        <v>243</v>
      </c>
      <c r="T65" s="9">
        <v>1512</v>
      </c>
      <c r="U65" s="60">
        <v>1702</v>
      </c>
      <c r="V65" s="9">
        <v>1181</v>
      </c>
      <c r="W65" s="60">
        <v>2032</v>
      </c>
      <c r="X65" s="9">
        <v>766</v>
      </c>
      <c r="Y65" s="7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9">
        <v>0</v>
      </c>
      <c r="AF65" s="7">
        <v>546</v>
      </c>
      <c r="AG65" s="15">
        <v>236</v>
      </c>
      <c r="AH65" s="54">
        <v>2841</v>
      </c>
      <c r="AI65" s="60">
        <v>0</v>
      </c>
      <c r="AJ65" s="9">
        <v>0</v>
      </c>
      <c r="AK65" s="60">
        <v>0</v>
      </c>
      <c r="AL65" s="9">
        <v>0</v>
      </c>
      <c r="AM65" s="60">
        <v>1176</v>
      </c>
      <c r="AN65" s="9">
        <v>2081</v>
      </c>
      <c r="AO65" s="7">
        <v>0</v>
      </c>
      <c r="AP65" s="54">
        <v>0</v>
      </c>
    </row>
    <row r="66" spans="1:42" ht="15">
      <c r="A66" s="22" t="s">
        <v>115</v>
      </c>
      <c r="B66" s="4">
        <v>1320</v>
      </c>
      <c r="C66" s="45">
        <v>8426</v>
      </c>
      <c r="D66" s="5">
        <v>1682</v>
      </c>
      <c r="E66" s="46">
        <v>8421</v>
      </c>
      <c r="F66" s="5">
        <v>1699</v>
      </c>
      <c r="G66" s="4">
        <v>2417</v>
      </c>
      <c r="H66" s="54">
        <v>8144</v>
      </c>
      <c r="I66" s="60">
        <v>5336</v>
      </c>
      <c r="J66" s="5">
        <v>3784</v>
      </c>
      <c r="K66" s="4">
        <v>2204</v>
      </c>
      <c r="L66" s="23">
        <v>3851</v>
      </c>
      <c r="M66" s="5">
        <v>2351</v>
      </c>
      <c r="N66" s="4">
        <v>4321</v>
      </c>
      <c r="O66" s="23">
        <v>2802</v>
      </c>
      <c r="P66" s="5">
        <v>2701</v>
      </c>
      <c r="Q66" s="4">
        <v>2162</v>
      </c>
      <c r="R66" s="23">
        <v>1786</v>
      </c>
      <c r="S66" s="23">
        <v>1205</v>
      </c>
      <c r="T66" s="5">
        <v>4251</v>
      </c>
      <c r="U66" s="60">
        <v>5684</v>
      </c>
      <c r="V66" s="5">
        <v>3061</v>
      </c>
      <c r="W66" s="60">
        <v>4467</v>
      </c>
      <c r="X66" s="5">
        <v>3984</v>
      </c>
      <c r="Y66" s="4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5">
        <v>0</v>
      </c>
      <c r="AF66" s="4">
        <v>0</v>
      </c>
      <c r="AG66" s="23">
        <v>0</v>
      </c>
      <c r="AH66" s="54">
        <v>0</v>
      </c>
      <c r="AI66" s="60">
        <v>0</v>
      </c>
      <c r="AJ66" s="5">
        <v>0</v>
      </c>
      <c r="AK66" s="60">
        <v>3869</v>
      </c>
      <c r="AL66" s="5">
        <v>500</v>
      </c>
      <c r="AM66" s="60">
        <v>0</v>
      </c>
      <c r="AN66" s="5">
        <v>0</v>
      </c>
      <c r="AO66" s="4">
        <v>0</v>
      </c>
      <c r="AP66" s="54">
        <v>0</v>
      </c>
    </row>
    <row r="67" spans="1:42" ht="15">
      <c r="A67" s="24" t="s">
        <v>68</v>
      </c>
      <c r="B67" s="7">
        <v>138</v>
      </c>
      <c r="C67" s="45">
        <v>1450</v>
      </c>
      <c r="D67" s="9">
        <v>359</v>
      </c>
      <c r="E67" s="46">
        <v>1453</v>
      </c>
      <c r="F67" s="9">
        <v>364</v>
      </c>
      <c r="G67" s="7">
        <v>526</v>
      </c>
      <c r="H67" s="54">
        <v>1217</v>
      </c>
      <c r="I67" s="60">
        <v>841</v>
      </c>
      <c r="J67" s="9">
        <v>793</v>
      </c>
      <c r="K67" s="7">
        <v>371</v>
      </c>
      <c r="L67" s="15">
        <v>721</v>
      </c>
      <c r="M67" s="9">
        <v>447</v>
      </c>
      <c r="N67" s="7">
        <v>376</v>
      </c>
      <c r="O67" s="15">
        <v>601</v>
      </c>
      <c r="P67" s="9">
        <v>733</v>
      </c>
      <c r="Q67" s="7">
        <v>368</v>
      </c>
      <c r="R67" s="15">
        <v>340</v>
      </c>
      <c r="S67" s="15">
        <v>136</v>
      </c>
      <c r="T67" s="9">
        <v>793</v>
      </c>
      <c r="U67" s="60">
        <v>904</v>
      </c>
      <c r="V67" s="9">
        <v>646</v>
      </c>
      <c r="W67" s="60">
        <v>916</v>
      </c>
      <c r="X67" s="9">
        <v>643</v>
      </c>
      <c r="Y67" s="7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9">
        <v>0</v>
      </c>
      <c r="AF67" s="7">
        <v>0</v>
      </c>
      <c r="AG67" s="15">
        <v>0</v>
      </c>
      <c r="AH67" s="54">
        <v>0</v>
      </c>
      <c r="AI67" s="60">
        <v>0</v>
      </c>
      <c r="AJ67" s="9">
        <v>0</v>
      </c>
      <c r="AK67" s="60">
        <v>0</v>
      </c>
      <c r="AL67" s="9">
        <v>0</v>
      </c>
      <c r="AM67" s="60">
        <v>0</v>
      </c>
      <c r="AN67" s="9">
        <v>0</v>
      </c>
      <c r="AO67" s="7">
        <v>0</v>
      </c>
      <c r="AP67" s="54">
        <v>0</v>
      </c>
    </row>
    <row r="68" spans="1:42" ht="15">
      <c r="A68" s="22" t="s">
        <v>69</v>
      </c>
      <c r="B68" s="4">
        <v>51</v>
      </c>
      <c r="C68" s="45">
        <v>170</v>
      </c>
      <c r="D68" s="5">
        <v>107</v>
      </c>
      <c r="E68" s="46">
        <v>248</v>
      </c>
      <c r="F68" s="5">
        <v>40</v>
      </c>
      <c r="G68" s="4">
        <v>82</v>
      </c>
      <c r="H68" s="54">
        <v>204</v>
      </c>
      <c r="I68" s="60">
        <v>163</v>
      </c>
      <c r="J68" s="5">
        <v>101</v>
      </c>
      <c r="K68" s="4">
        <v>56</v>
      </c>
      <c r="L68" s="23">
        <v>106</v>
      </c>
      <c r="M68" s="5">
        <v>81</v>
      </c>
      <c r="N68" s="4">
        <v>72</v>
      </c>
      <c r="O68" s="23">
        <v>102</v>
      </c>
      <c r="P68" s="5">
        <v>106</v>
      </c>
      <c r="Q68" s="4">
        <v>75</v>
      </c>
      <c r="R68" s="23">
        <v>38</v>
      </c>
      <c r="S68" s="23">
        <v>9</v>
      </c>
      <c r="T68" s="5">
        <v>141</v>
      </c>
      <c r="U68" s="60">
        <v>155</v>
      </c>
      <c r="V68" s="5">
        <v>104</v>
      </c>
      <c r="W68" s="60">
        <v>158</v>
      </c>
      <c r="X68" s="5">
        <v>98</v>
      </c>
      <c r="Y68" s="4">
        <v>117</v>
      </c>
      <c r="Z68" s="23">
        <v>38</v>
      </c>
      <c r="AA68" s="23">
        <v>0</v>
      </c>
      <c r="AB68" s="23">
        <v>11</v>
      </c>
      <c r="AC68" s="23">
        <v>61</v>
      </c>
      <c r="AD68" s="23">
        <v>23</v>
      </c>
      <c r="AE68" s="5">
        <v>79</v>
      </c>
      <c r="AF68" s="4">
        <v>0</v>
      </c>
      <c r="AG68" s="23">
        <v>0</v>
      </c>
      <c r="AH68" s="54">
        <v>0</v>
      </c>
      <c r="AI68" s="60">
        <v>0</v>
      </c>
      <c r="AJ68" s="5">
        <v>0</v>
      </c>
      <c r="AK68" s="60">
        <v>0</v>
      </c>
      <c r="AL68" s="5">
        <v>0</v>
      </c>
      <c r="AM68" s="60">
        <v>0</v>
      </c>
      <c r="AN68" s="5">
        <v>0</v>
      </c>
      <c r="AO68" s="4">
        <v>0</v>
      </c>
      <c r="AP68" s="54">
        <v>0</v>
      </c>
    </row>
    <row r="69" spans="1:42" ht="15">
      <c r="A69" s="25" t="s">
        <v>70</v>
      </c>
      <c r="B69" s="7">
        <v>46</v>
      </c>
      <c r="C69" s="46">
        <v>107</v>
      </c>
      <c r="D69" s="9">
        <v>45</v>
      </c>
      <c r="E69" s="46">
        <v>161</v>
      </c>
      <c r="F69" s="9">
        <v>20</v>
      </c>
      <c r="G69" s="7">
        <v>51</v>
      </c>
      <c r="H69" s="54">
        <v>172</v>
      </c>
      <c r="I69" s="60">
        <v>187</v>
      </c>
      <c r="J69" s="9">
        <v>66</v>
      </c>
      <c r="K69" s="7">
        <v>43</v>
      </c>
      <c r="L69" s="15">
        <v>61</v>
      </c>
      <c r="M69" s="9">
        <v>39</v>
      </c>
      <c r="N69" s="7">
        <v>6</v>
      </c>
      <c r="O69" s="15">
        <v>177</v>
      </c>
      <c r="P69" s="9">
        <v>18</v>
      </c>
      <c r="Q69" s="7">
        <v>52</v>
      </c>
      <c r="R69" s="15">
        <v>35</v>
      </c>
      <c r="S69" s="15">
        <v>13</v>
      </c>
      <c r="T69" s="9">
        <v>68</v>
      </c>
      <c r="U69" s="60">
        <v>103</v>
      </c>
      <c r="V69" s="9">
        <v>39</v>
      </c>
      <c r="W69" s="60">
        <v>123</v>
      </c>
      <c r="X69" s="9">
        <v>36</v>
      </c>
      <c r="Y69" s="7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9">
        <v>0</v>
      </c>
      <c r="AF69" s="7">
        <v>0</v>
      </c>
      <c r="AG69" s="15">
        <v>0</v>
      </c>
      <c r="AH69" s="54">
        <v>0</v>
      </c>
      <c r="AI69" s="60">
        <v>0</v>
      </c>
      <c r="AJ69" s="9">
        <v>0</v>
      </c>
      <c r="AK69" s="60">
        <v>0</v>
      </c>
      <c r="AL69" s="9">
        <v>0</v>
      </c>
      <c r="AM69" s="60">
        <v>0</v>
      </c>
      <c r="AN69" s="9">
        <v>0</v>
      </c>
      <c r="AO69" s="7">
        <v>0</v>
      </c>
      <c r="AP69" s="54">
        <v>0</v>
      </c>
    </row>
    <row r="70" spans="1:42" ht="15.75" thickBot="1">
      <c r="A70" s="26" t="s">
        <v>8</v>
      </c>
      <c r="B70" s="16">
        <v>331</v>
      </c>
      <c r="C70" s="47">
        <v>2990</v>
      </c>
      <c r="D70" s="18">
        <v>804</v>
      </c>
      <c r="E70" s="47">
        <v>2889</v>
      </c>
      <c r="F70" s="18">
        <v>793</v>
      </c>
      <c r="G70" s="16">
        <v>1275</v>
      </c>
      <c r="H70" s="55">
        <v>2334</v>
      </c>
      <c r="I70" s="61">
        <v>1956</v>
      </c>
      <c r="J70" s="18">
        <v>1520</v>
      </c>
      <c r="K70" s="16">
        <v>869</v>
      </c>
      <c r="L70" s="17">
        <v>1595</v>
      </c>
      <c r="M70" s="18">
        <v>818</v>
      </c>
      <c r="N70" s="16">
        <v>1140</v>
      </c>
      <c r="O70" s="17">
        <v>1164</v>
      </c>
      <c r="P70" s="18">
        <v>1260</v>
      </c>
      <c r="Q70" s="16">
        <v>704</v>
      </c>
      <c r="R70" s="17">
        <v>729</v>
      </c>
      <c r="S70" s="17">
        <v>352</v>
      </c>
      <c r="T70" s="18">
        <v>1643</v>
      </c>
      <c r="U70" s="61">
        <v>1823</v>
      </c>
      <c r="V70" s="18">
        <v>1532</v>
      </c>
      <c r="W70" s="61">
        <v>1914</v>
      </c>
      <c r="X70" s="18">
        <v>1394</v>
      </c>
      <c r="Y70" s="16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8">
        <v>0</v>
      </c>
      <c r="AF70" s="16">
        <v>0</v>
      </c>
      <c r="AG70" s="17">
        <v>0</v>
      </c>
      <c r="AH70" s="55">
        <v>0</v>
      </c>
      <c r="AI70" s="61">
        <v>0</v>
      </c>
      <c r="AJ70" s="18">
        <v>0</v>
      </c>
      <c r="AK70" s="61">
        <v>0</v>
      </c>
      <c r="AL70" s="18">
        <v>0</v>
      </c>
      <c r="AM70" s="61">
        <v>0</v>
      </c>
      <c r="AN70" s="18">
        <v>0</v>
      </c>
      <c r="AO70" s="16">
        <v>0</v>
      </c>
      <c r="AP70" s="55">
        <v>0</v>
      </c>
    </row>
    <row r="71" spans="1:42" s="29" customFormat="1" ht="15.75">
      <c r="A71" s="27" t="s">
        <v>7</v>
      </c>
      <c r="B71" s="6">
        <f aca="true" t="shared" si="0" ref="B71:AP71">SUM(B3:B70)</f>
        <v>30871</v>
      </c>
      <c r="C71" s="48">
        <f t="shared" si="0"/>
        <v>262851</v>
      </c>
      <c r="D71" s="6">
        <f t="shared" si="0"/>
        <v>63775</v>
      </c>
      <c r="E71" s="48">
        <f t="shared" si="0"/>
        <v>258335</v>
      </c>
      <c r="F71" s="28">
        <f t="shared" si="0"/>
        <v>63146</v>
      </c>
      <c r="G71" s="6">
        <f t="shared" si="0"/>
        <v>82075</v>
      </c>
      <c r="H71" s="56">
        <f t="shared" si="0"/>
        <v>231696</v>
      </c>
      <c r="I71" s="48">
        <f t="shared" si="0"/>
        <v>180772</v>
      </c>
      <c r="J71" s="28">
        <f t="shared" si="0"/>
        <v>106976</v>
      </c>
      <c r="K71" s="6">
        <f t="shared" si="0"/>
        <v>69758</v>
      </c>
      <c r="L71" s="6">
        <f t="shared" si="0"/>
        <v>121231</v>
      </c>
      <c r="M71" s="28">
        <f t="shared" si="0"/>
        <v>72263</v>
      </c>
      <c r="N71" s="6">
        <f t="shared" si="0"/>
        <v>80024</v>
      </c>
      <c r="O71" s="6">
        <f t="shared" si="0"/>
        <v>134395</v>
      </c>
      <c r="P71" s="28">
        <f t="shared" si="0"/>
        <v>84223</v>
      </c>
      <c r="Q71" s="6">
        <f t="shared" si="0"/>
        <v>82013</v>
      </c>
      <c r="R71" s="6">
        <f t="shared" si="0"/>
        <v>51553</v>
      </c>
      <c r="S71" s="6">
        <f t="shared" si="0"/>
        <v>30279</v>
      </c>
      <c r="T71" s="28">
        <f t="shared" si="0"/>
        <v>123279</v>
      </c>
      <c r="U71" s="48">
        <f t="shared" si="0"/>
        <v>167067</v>
      </c>
      <c r="V71" s="28">
        <f t="shared" si="0"/>
        <v>105009</v>
      </c>
      <c r="W71" s="48">
        <f t="shared" si="0"/>
        <v>151211</v>
      </c>
      <c r="X71" s="28">
        <f t="shared" si="0"/>
        <v>115200</v>
      </c>
      <c r="Y71" s="6">
        <f t="shared" si="0"/>
        <v>29857</v>
      </c>
      <c r="Z71" s="6">
        <f t="shared" si="0"/>
        <v>4374</v>
      </c>
      <c r="AA71" s="6">
        <f t="shared" si="0"/>
        <v>411</v>
      </c>
      <c r="AB71" s="6">
        <f t="shared" si="0"/>
        <v>7429</v>
      </c>
      <c r="AC71" s="6">
        <f t="shared" si="0"/>
        <v>6001</v>
      </c>
      <c r="AD71" s="6">
        <f t="shared" si="0"/>
        <v>10997</v>
      </c>
      <c r="AE71" s="28">
        <f t="shared" si="0"/>
        <v>15087</v>
      </c>
      <c r="AF71" s="6">
        <f t="shared" si="0"/>
        <v>4681</v>
      </c>
      <c r="AG71" s="6">
        <f t="shared" si="0"/>
        <v>4134</v>
      </c>
      <c r="AH71" s="56">
        <f t="shared" si="0"/>
        <v>28113</v>
      </c>
      <c r="AI71" s="48">
        <f t="shared" si="0"/>
        <v>13971</v>
      </c>
      <c r="AJ71" s="28">
        <f t="shared" si="0"/>
        <v>11040</v>
      </c>
      <c r="AK71" s="48">
        <f t="shared" si="0"/>
        <v>79509</v>
      </c>
      <c r="AL71" s="28">
        <f t="shared" si="0"/>
        <v>11042</v>
      </c>
      <c r="AM71" s="48">
        <f t="shared" si="0"/>
        <v>17400</v>
      </c>
      <c r="AN71" s="28">
        <f t="shared" si="0"/>
        <v>9905</v>
      </c>
      <c r="AO71" s="6">
        <f t="shared" si="0"/>
        <v>9006</v>
      </c>
      <c r="AP71" s="56">
        <f t="shared" si="0"/>
        <v>14741</v>
      </c>
    </row>
    <row r="72" spans="1:42" s="29" customFormat="1" ht="15.75">
      <c r="A72" s="27"/>
      <c r="B72" s="6"/>
      <c r="C72" s="49"/>
      <c r="D72" s="38"/>
      <c r="E72" s="49"/>
      <c r="F72" s="39"/>
      <c r="G72" s="6"/>
      <c r="H72" s="57"/>
      <c r="I72" s="48"/>
      <c r="J72" s="39"/>
      <c r="K72" s="6"/>
      <c r="L72" s="38"/>
      <c r="M72" s="39"/>
      <c r="N72" s="6"/>
      <c r="O72" s="38"/>
      <c r="P72" s="39"/>
      <c r="Q72" s="6"/>
      <c r="R72" s="38"/>
      <c r="S72" s="38"/>
      <c r="T72" s="39"/>
      <c r="U72" s="48"/>
      <c r="V72" s="39"/>
      <c r="W72" s="48"/>
      <c r="X72" s="39"/>
      <c r="Y72" s="6"/>
      <c r="Z72" s="38"/>
      <c r="AA72" s="38"/>
      <c r="AB72" s="38"/>
      <c r="AC72" s="38"/>
      <c r="AD72" s="38"/>
      <c r="AE72" s="39"/>
      <c r="AF72" s="6"/>
      <c r="AG72" s="38"/>
      <c r="AH72" s="57"/>
      <c r="AI72" s="48"/>
      <c r="AJ72" s="39"/>
      <c r="AK72" s="48"/>
      <c r="AL72" s="39"/>
      <c r="AM72" s="48"/>
      <c r="AN72" s="39"/>
      <c r="AO72" s="6"/>
      <c r="AP72" s="57"/>
    </row>
    <row r="73" spans="1:42" s="37" customFormat="1" ht="15">
      <c r="A73" s="20" t="s">
        <v>234</v>
      </c>
      <c r="B73" s="34">
        <f>SUM(B71,C71,D71)</f>
        <v>357497</v>
      </c>
      <c r="C73" s="50"/>
      <c r="D73" s="35"/>
      <c r="E73" s="52">
        <f>SUM(E71,F71)</f>
        <v>321481</v>
      </c>
      <c r="F73" s="35"/>
      <c r="G73" s="34">
        <f>SUM(G71,H71)</f>
        <v>313771</v>
      </c>
      <c r="H73" s="58"/>
      <c r="I73" s="62">
        <f>SUM(I71,J71)</f>
        <v>287748</v>
      </c>
      <c r="J73" s="35"/>
      <c r="K73" s="34">
        <f>SUM(K71,L71,M71)</f>
        <v>263252</v>
      </c>
      <c r="L73" s="64"/>
      <c r="M73" s="65"/>
      <c r="N73" s="34">
        <f>SUM(N71,O71,P71)</f>
        <v>298642</v>
      </c>
      <c r="O73" s="64"/>
      <c r="P73" s="65"/>
      <c r="Q73" s="34">
        <f>SUM(Q71,R71,S71,T71)</f>
        <v>287124</v>
      </c>
      <c r="R73" s="36"/>
      <c r="S73" s="36"/>
      <c r="T73" s="35"/>
      <c r="U73" s="62">
        <f>SUM(U71,V71)</f>
        <v>272076</v>
      </c>
      <c r="V73" s="35"/>
      <c r="W73" s="62">
        <f>SUM(W71,X71)</f>
        <v>266411</v>
      </c>
      <c r="X73" s="35"/>
      <c r="Y73" s="34">
        <f>SUM(Y71,Z71,AA71,AB71,AC71,AD71,AE71)</f>
        <v>74156</v>
      </c>
      <c r="Z73" s="36"/>
      <c r="AA73" s="36"/>
      <c r="AB73" s="36"/>
      <c r="AC73" s="36"/>
      <c r="AD73" s="36"/>
      <c r="AE73" s="35"/>
      <c r="AF73" s="34">
        <f>SUM(AF71,AG71,AH71)</f>
        <v>36928</v>
      </c>
      <c r="AG73" s="36"/>
      <c r="AH73" s="58"/>
      <c r="AI73" s="62">
        <f>SUM(AI71,AJ71)</f>
        <v>25011</v>
      </c>
      <c r="AJ73" s="35"/>
      <c r="AK73" s="62">
        <f>SUM(AK71,AL71)</f>
        <v>90551</v>
      </c>
      <c r="AL73" s="35"/>
      <c r="AM73" s="62">
        <f>SUM(AM71,AN71)</f>
        <v>27305</v>
      </c>
      <c r="AN73" s="35"/>
      <c r="AO73" s="34">
        <f>SUM(AO71,AP71)</f>
        <v>23747</v>
      </c>
      <c r="AP73" s="58"/>
    </row>
    <row r="74" spans="1:42" s="43" customFormat="1" ht="12.75">
      <c r="A74" s="40" t="s">
        <v>235</v>
      </c>
      <c r="B74" s="33">
        <f>B71/B73</f>
        <v>0.08635317219445199</v>
      </c>
      <c r="C74" s="72">
        <f>C71/B73</f>
        <v>0.7352537224088593</v>
      </c>
      <c r="D74" s="41">
        <f>D71/B73</f>
        <v>0.17839310539668865</v>
      </c>
      <c r="E74" s="73">
        <f>E71/E73</f>
        <v>0.8035778164183887</v>
      </c>
      <c r="F74" s="41">
        <f>F71/E73</f>
        <v>0.19642218358161134</v>
      </c>
      <c r="G74" s="41">
        <f>G71/G73</f>
        <v>0.26157611761443855</v>
      </c>
      <c r="H74" s="74">
        <f>H71/G73</f>
        <v>0.7384238823855614</v>
      </c>
      <c r="I74" s="74">
        <f>I71/I73</f>
        <v>0.6282302570304572</v>
      </c>
      <c r="J74" s="41">
        <f>J71/I73</f>
        <v>0.3717697429695428</v>
      </c>
      <c r="K74" s="41">
        <f>K71/K73</f>
        <v>0.2649856411347302</v>
      </c>
      <c r="L74" s="74">
        <f>L71/K73</f>
        <v>0.4605131205081063</v>
      </c>
      <c r="M74" s="74">
        <f>M71/K73</f>
        <v>0.2745012383571635</v>
      </c>
      <c r="N74" s="41">
        <f>N71/N73</f>
        <v>0.26795963059449107</v>
      </c>
      <c r="O74" s="74">
        <f>O71/N73</f>
        <v>0.4500204257940946</v>
      </c>
      <c r="P74" s="74">
        <f>P71/N73</f>
        <v>0.28201994361141436</v>
      </c>
      <c r="Q74" s="74">
        <f>Q71/Q73</f>
        <v>0.28563617113163653</v>
      </c>
      <c r="R74" s="41">
        <f>R71/Q73</f>
        <v>0.17954960226243713</v>
      </c>
      <c r="S74" s="41">
        <f>S71/Q73</f>
        <v>0.10545617921176913</v>
      </c>
      <c r="T74" s="74">
        <f>T71/Q73</f>
        <v>0.4293580473941572</v>
      </c>
      <c r="U74" s="74">
        <f>U71/U73</f>
        <v>0.6140453402725708</v>
      </c>
      <c r="V74" s="41">
        <f>V71/U73</f>
        <v>0.3859546597274291</v>
      </c>
      <c r="W74" s="75">
        <f>W71/W73</f>
        <v>0.5675854225238447</v>
      </c>
      <c r="X74" s="41">
        <f>X71/W73</f>
        <v>0.43241457747615525</v>
      </c>
      <c r="Y74" s="75">
        <f>Y71/Y73</f>
        <v>0.40262419763741303</v>
      </c>
      <c r="Z74" s="42">
        <f>Z71/Y73</f>
        <v>0.058983763957063486</v>
      </c>
      <c r="AA74" s="42">
        <f>AA71/Y73</f>
        <v>0.005542370138626679</v>
      </c>
      <c r="AB74" s="42">
        <f>AB71/Y73</f>
        <v>0.10018070014563893</v>
      </c>
      <c r="AC74" s="42">
        <f>AC71/Y73</f>
        <v>0.08092399805814769</v>
      </c>
      <c r="AD74" s="42">
        <f>AD71/Y73</f>
        <v>0.14829548519337613</v>
      </c>
      <c r="AE74" s="74">
        <f>AE71/Y73</f>
        <v>0.20344948486973408</v>
      </c>
      <c r="AF74" s="33">
        <f>AF71/AF73</f>
        <v>0.12676018197573657</v>
      </c>
      <c r="AG74" s="42">
        <f>AG71/AF73</f>
        <v>0.11194757365684575</v>
      </c>
      <c r="AH74" s="74">
        <f>AH71/AF73</f>
        <v>0.7612922443674177</v>
      </c>
      <c r="AI74" s="75">
        <f>AI71/AI73</f>
        <v>0.5585942185438407</v>
      </c>
      <c r="AJ74" s="41">
        <f>AJ71/AI73</f>
        <v>0.4414057814561593</v>
      </c>
      <c r="AK74" s="75">
        <f>AK71/AK73</f>
        <v>0.8780576691588166</v>
      </c>
      <c r="AL74" s="41">
        <f>AL71/AK73</f>
        <v>0.12194233084118342</v>
      </c>
      <c r="AM74" s="75">
        <f>AM71/AM73</f>
        <v>0.637245925654642</v>
      </c>
      <c r="AN74" s="41">
        <f>AN71/AM73</f>
        <v>0.362754074345358</v>
      </c>
      <c r="AO74" s="33">
        <f>AO71/AO73</f>
        <v>0.3792479049985261</v>
      </c>
      <c r="AP74" s="74">
        <f>AP71/AO73</f>
        <v>0.6207520950014739</v>
      </c>
    </row>
    <row r="75" spans="1:42" s="70" customFormat="1" ht="15">
      <c r="A75" s="66"/>
      <c r="B75" s="67"/>
      <c r="C75" s="68"/>
      <c r="D75" s="69"/>
      <c r="E75" s="63"/>
      <c r="F75" s="69"/>
      <c r="G75" s="67"/>
      <c r="H75" s="69"/>
      <c r="I75" s="67"/>
      <c r="J75" s="69"/>
      <c r="K75" s="67"/>
      <c r="L75" s="63" t="s">
        <v>236</v>
      </c>
      <c r="M75" s="69"/>
      <c r="N75" s="67"/>
      <c r="O75" s="63" t="s">
        <v>236</v>
      </c>
      <c r="P75" s="69"/>
      <c r="Q75" s="67" t="s">
        <v>236</v>
      </c>
      <c r="R75" s="63"/>
      <c r="S75" s="63"/>
      <c r="T75" s="69"/>
      <c r="U75" s="67"/>
      <c r="V75" s="69"/>
      <c r="W75" s="67"/>
      <c r="X75" s="69"/>
      <c r="Y75" s="67" t="s">
        <v>236</v>
      </c>
      <c r="Z75" s="63"/>
      <c r="AA75" s="63"/>
      <c r="AB75" s="63"/>
      <c r="AC75" s="63"/>
      <c r="AD75" s="63"/>
      <c r="AE75" s="69"/>
      <c r="AF75" s="67"/>
      <c r="AG75" s="63"/>
      <c r="AH75" s="69"/>
      <c r="AI75" s="67"/>
      <c r="AJ75" s="69"/>
      <c r="AK75" s="67"/>
      <c r="AL75" s="69"/>
      <c r="AM75" s="67"/>
      <c r="AN75" s="69"/>
      <c r="AO75" s="67"/>
      <c r="AP75" s="69"/>
    </row>
  </sheetData>
  <mergeCells count="15">
    <mergeCell ref="AK2:AL2"/>
    <mergeCell ref="AM2:AN2"/>
    <mergeCell ref="AO2:AP2"/>
    <mergeCell ref="W2:X2"/>
    <mergeCell ref="Y2:AE2"/>
    <mergeCell ref="AF2:AH2"/>
    <mergeCell ref="AI2:AJ2"/>
    <mergeCell ref="B2:D2"/>
    <mergeCell ref="E2:F2"/>
    <mergeCell ref="G2:H2"/>
    <mergeCell ref="I2:J2"/>
    <mergeCell ref="K2:M2"/>
    <mergeCell ref="N2:P2"/>
    <mergeCell ref="Q2:T2"/>
    <mergeCell ref="U2:V2"/>
  </mergeCells>
  <printOptions gridLines="1"/>
  <pageMargins left="0.5" right="0.5" top="0.5" bottom="0.5" header="0.5" footer="0.5"/>
  <pageSetup fitToHeight="2" fitToWidth="4" horizontalDpi="2400" verticalDpi="2400" orientation="landscape" pageOrder="overThenDown" paperSize="5" scale="87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"/>
  <sheetViews>
    <sheetView workbookViewId="0" topLeftCell="A34">
      <selection activeCell="E108" sqref="E108"/>
    </sheetView>
  </sheetViews>
  <sheetFormatPr defaultColWidth="9.140625" defaultRowHeight="12.75"/>
  <cols>
    <col min="1" max="1" width="15.57421875" style="79" bestFit="1" customWidth="1"/>
    <col min="2" max="2" width="11.00390625" style="79" bestFit="1" customWidth="1"/>
    <col min="3" max="3" width="10.57421875" style="79" customWidth="1"/>
    <col min="4" max="4" width="9.28125" style="79" customWidth="1"/>
    <col min="5" max="5" width="9.57421875" style="79" customWidth="1"/>
    <col min="6" max="6" width="12.00390625" style="79" customWidth="1"/>
    <col min="7" max="7" width="15.57421875" style="79" bestFit="1" customWidth="1"/>
    <col min="8" max="8" width="12.00390625" style="79" customWidth="1"/>
    <col min="9" max="9" width="12.57421875" style="79" bestFit="1" customWidth="1"/>
    <col min="10" max="10" width="10.7109375" style="79" bestFit="1" customWidth="1"/>
    <col min="11" max="11" width="12.140625" style="79" bestFit="1" customWidth="1"/>
    <col min="12" max="16384" width="9.140625" style="79" customWidth="1"/>
  </cols>
  <sheetData>
    <row r="1" spans="1:11" ht="15">
      <c r="A1" s="131" t="s">
        <v>241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9" ht="12.75">
      <c r="A2" s="76"/>
      <c r="B2" s="132" t="s">
        <v>120</v>
      </c>
      <c r="C2" s="133"/>
      <c r="G2" s="80"/>
      <c r="H2" s="132" t="s">
        <v>137</v>
      </c>
      <c r="I2" s="133"/>
    </row>
    <row r="3" spans="2:9" ht="12.75">
      <c r="B3" s="77" t="s">
        <v>121</v>
      </c>
      <c r="C3" s="81" t="s">
        <v>122</v>
      </c>
      <c r="G3" s="80"/>
      <c r="H3" s="82" t="s">
        <v>138</v>
      </c>
      <c r="I3" s="78" t="s">
        <v>139</v>
      </c>
    </row>
    <row r="4" spans="1:9" ht="12.75">
      <c r="A4" s="83" t="s">
        <v>27</v>
      </c>
      <c r="B4" s="84">
        <v>3882</v>
      </c>
      <c r="C4" s="85">
        <v>3759</v>
      </c>
      <c r="G4" s="83" t="s">
        <v>1</v>
      </c>
      <c r="H4" s="86">
        <v>833</v>
      </c>
      <c r="I4" s="87">
        <v>414</v>
      </c>
    </row>
    <row r="5" spans="1:9" ht="12.75">
      <c r="A5" s="80" t="s">
        <v>45</v>
      </c>
      <c r="B5" s="88">
        <v>133</v>
      </c>
      <c r="C5" s="85">
        <v>218</v>
      </c>
      <c r="G5" s="80" t="s">
        <v>17</v>
      </c>
      <c r="H5" s="86">
        <v>32</v>
      </c>
      <c r="I5" s="89">
        <v>12</v>
      </c>
    </row>
    <row r="6" spans="1:9" ht="12.75">
      <c r="A6" s="83" t="s">
        <v>8</v>
      </c>
      <c r="B6" s="84">
        <v>845</v>
      </c>
      <c r="C6" s="85">
        <v>1235</v>
      </c>
      <c r="G6" s="83" t="s">
        <v>18</v>
      </c>
      <c r="H6" s="86">
        <v>876</v>
      </c>
      <c r="I6" s="87">
        <v>212</v>
      </c>
    </row>
    <row r="7" spans="1:9" ht="13.5" thickBot="1">
      <c r="A7" s="90"/>
      <c r="B7" s="91"/>
      <c r="C7" s="92"/>
      <c r="G7" s="80" t="s">
        <v>23</v>
      </c>
      <c r="H7" s="86">
        <v>37</v>
      </c>
      <c r="I7" s="89">
        <v>11</v>
      </c>
    </row>
    <row r="8" spans="1:9" ht="12.75">
      <c r="A8" s="93" t="s">
        <v>7</v>
      </c>
      <c r="B8" s="94">
        <f>SUM(B4:B6)</f>
        <v>4860</v>
      </c>
      <c r="C8" s="95">
        <f>SUM(C4:C6)</f>
        <v>5212</v>
      </c>
      <c r="D8" s="96"/>
      <c r="E8" s="96"/>
      <c r="F8" s="96"/>
      <c r="G8" s="83" t="s">
        <v>32</v>
      </c>
      <c r="H8" s="86">
        <v>495</v>
      </c>
      <c r="I8" s="87">
        <v>122</v>
      </c>
    </row>
    <row r="9" spans="1:9" ht="12.75">
      <c r="A9" s="80" t="s">
        <v>234</v>
      </c>
      <c r="B9" s="79">
        <f>SUM(B8:C8)</f>
        <v>10072</v>
      </c>
      <c r="C9" s="97"/>
      <c r="G9" s="80" t="s">
        <v>54</v>
      </c>
      <c r="H9" s="86">
        <v>1145</v>
      </c>
      <c r="I9" s="89">
        <v>449</v>
      </c>
    </row>
    <row r="10" spans="1:9" ht="12.75">
      <c r="A10" s="80" t="s">
        <v>237</v>
      </c>
      <c r="B10" s="98">
        <f>B8/B9</f>
        <v>0.48252581413820494</v>
      </c>
      <c r="C10" s="99">
        <f>C8/B9</f>
        <v>0.517474185861795</v>
      </c>
      <c r="G10" s="83" t="s">
        <v>55</v>
      </c>
      <c r="H10" s="86">
        <v>168</v>
      </c>
      <c r="I10" s="87">
        <v>70</v>
      </c>
    </row>
    <row r="11" spans="1:9" ht="12.75">
      <c r="A11" s="80"/>
      <c r="G11" s="80" t="s">
        <v>69</v>
      </c>
      <c r="H11" s="86">
        <v>152</v>
      </c>
      <c r="I11" s="89">
        <v>123</v>
      </c>
    </row>
    <row r="12" spans="1:9" ht="13.5" thickBot="1">
      <c r="A12" s="80"/>
      <c r="B12" s="132" t="s">
        <v>123</v>
      </c>
      <c r="C12" s="133"/>
      <c r="G12" s="90"/>
      <c r="H12" s="100"/>
      <c r="I12" s="101"/>
    </row>
    <row r="13" spans="1:9" s="96" customFormat="1" ht="12.75">
      <c r="A13" s="80"/>
      <c r="B13" s="82" t="s">
        <v>124</v>
      </c>
      <c r="C13" s="78" t="s">
        <v>125</v>
      </c>
      <c r="D13" s="79"/>
      <c r="E13" s="79"/>
      <c r="F13" s="79"/>
      <c r="G13" s="93" t="s">
        <v>7</v>
      </c>
      <c r="H13" s="102">
        <f>SUM(H4:H11)</f>
        <v>3738</v>
      </c>
      <c r="I13" s="103">
        <f>SUM(I4:I11)</f>
        <v>1413</v>
      </c>
    </row>
    <row r="14" spans="1:8" ht="12.75">
      <c r="A14" s="83" t="s">
        <v>22</v>
      </c>
      <c r="B14" s="86">
        <v>95</v>
      </c>
      <c r="C14" s="87">
        <v>151</v>
      </c>
      <c r="G14" s="80" t="s">
        <v>234</v>
      </c>
      <c r="H14" s="97">
        <f>SUM(H13:I13)</f>
        <v>5151</v>
      </c>
    </row>
    <row r="15" spans="1:9" ht="12.75">
      <c r="A15" s="80" t="s">
        <v>34</v>
      </c>
      <c r="B15" s="86">
        <v>185</v>
      </c>
      <c r="C15" s="89">
        <v>250</v>
      </c>
      <c r="G15" s="80" t="s">
        <v>237</v>
      </c>
      <c r="H15" s="99">
        <f>H13/H14</f>
        <v>0.7256843331391962</v>
      </c>
      <c r="I15" s="98">
        <f>I13/H14</f>
        <v>0.2743156668608037</v>
      </c>
    </row>
    <row r="16" spans="1:7" ht="12.75">
      <c r="A16" s="83" t="s">
        <v>35</v>
      </c>
      <c r="B16" s="86">
        <v>100</v>
      </c>
      <c r="C16" s="87">
        <v>263</v>
      </c>
      <c r="G16" s="80"/>
    </row>
    <row r="17" spans="1:9" ht="12.75">
      <c r="A17" s="80" t="s">
        <v>42</v>
      </c>
      <c r="B17" s="86">
        <v>63</v>
      </c>
      <c r="C17" s="89">
        <v>111</v>
      </c>
      <c r="G17" s="80"/>
      <c r="H17" s="132" t="s">
        <v>140</v>
      </c>
      <c r="I17" s="133"/>
    </row>
    <row r="18" spans="1:9" ht="12.75">
      <c r="A18" s="83" t="s">
        <v>45</v>
      </c>
      <c r="B18" s="86">
        <v>1</v>
      </c>
      <c r="C18" s="87">
        <v>9</v>
      </c>
      <c r="G18" s="80"/>
      <c r="H18" s="82" t="s">
        <v>141</v>
      </c>
      <c r="I18" s="78" t="s">
        <v>142</v>
      </c>
    </row>
    <row r="19" spans="1:9" ht="12.75">
      <c r="A19" s="80" t="s">
        <v>52</v>
      </c>
      <c r="B19" s="86">
        <v>715</v>
      </c>
      <c r="C19" s="89">
        <v>432</v>
      </c>
      <c r="G19" s="83" t="s">
        <v>31</v>
      </c>
      <c r="H19" s="86">
        <v>4608</v>
      </c>
      <c r="I19" s="87">
        <v>960</v>
      </c>
    </row>
    <row r="20" spans="1:9" ht="12.75">
      <c r="A20" s="83" t="s">
        <v>8</v>
      </c>
      <c r="B20" s="86">
        <v>725</v>
      </c>
      <c r="C20" s="87">
        <v>460</v>
      </c>
      <c r="G20" s="80" t="s">
        <v>56</v>
      </c>
      <c r="H20" s="86">
        <v>13485</v>
      </c>
      <c r="I20" s="89">
        <v>2527</v>
      </c>
    </row>
    <row r="21" spans="1:9" ht="13.5" thickBot="1">
      <c r="A21" s="90"/>
      <c r="B21" s="100"/>
      <c r="C21" s="101"/>
      <c r="G21" s="90"/>
      <c r="H21" s="100"/>
      <c r="I21" s="101"/>
    </row>
    <row r="22" spans="1:9" s="96" customFormat="1" ht="12.75">
      <c r="A22" s="93" t="s">
        <v>7</v>
      </c>
      <c r="B22" s="102">
        <f>SUM(B14:B20)</f>
        <v>1884</v>
      </c>
      <c r="C22" s="103">
        <f>SUM(C14:C20)</f>
        <v>1676</v>
      </c>
      <c r="G22" s="93" t="s">
        <v>7</v>
      </c>
      <c r="H22" s="102">
        <f>SUM(H19:H20)</f>
        <v>18093</v>
      </c>
      <c r="I22" s="103">
        <f>SUM(I19:I20)</f>
        <v>3487</v>
      </c>
    </row>
    <row r="23" spans="1:8" ht="12.75">
      <c r="A23" s="80" t="s">
        <v>234</v>
      </c>
      <c r="B23" s="97">
        <f>SUM(B22:C22)</f>
        <v>3560</v>
      </c>
      <c r="G23" s="80" t="s">
        <v>234</v>
      </c>
      <c r="H23" s="97">
        <f>SUM(H22:I22)</f>
        <v>21580</v>
      </c>
    </row>
    <row r="24" spans="1:9" ht="12.75">
      <c r="A24" s="80" t="s">
        <v>237</v>
      </c>
      <c r="B24" s="99">
        <f>B22/B23</f>
        <v>0.5292134831460674</v>
      </c>
      <c r="C24" s="98">
        <f>C22/B23</f>
        <v>0.4707865168539326</v>
      </c>
      <c r="G24" s="80" t="s">
        <v>237</v>
      </c>
      <c r="H24" s="99">
        <f>H22/H23</f>
        <v>0.8384151992585728</v>
      </c>
      <c r="I24" s="98">
        <f>I22/H23</f>
        <v>0.16158480074142725</v>
      </c>
    </row>
    <row r="25" spans="1:7" ht="12.75">
      <c r="A25" s="80"/>
      <c r="G25" s="80"/>
    </row>
    <row r="26" spans="1:9" ht="12.75">
      <c r="A26" s="80"/>
      <c r="B26" s="132" t="s">
        <v>126</v>
      </c>
      <c r="C26" s="134"/>
      <c r="D26" s="134"/>
      <c r="E26" s="133"/>
      <c r="G26" s="80"/>
      <c r="H26" s="132" t="s">
        <v>143</v>
      </c>
      <c r="I26" s="133"/>
    </row>
    <row r="27" spans="1:9" ht="12.75">
      <c r="A27" s="80"/>
      <c r="B27" s="82" t="s">
        <v>127</v>
      </c>
      <c r="C27" s="104" t="s">
        <v>128</v>
      </c>
      <c r="D27" s="104" t="s">
        <v>129</v>
      </c>
      <c r="E27" s="81" t="s">
        <v>130</v>
      </c>
      <c r="G27" s="80"/>
      <c r="H27" s="82" t="s">
        <v>144</v>
      </c>
      <c r="I27" s="78" t="s">
        <v>145</v>
      </c>
    </row>
    <row r="28" spans="1:9" ht="12.75">
      <c r="A28" s="83" t="s">
        <v>9</v>
      </c>
      <c r="B28" s="86">
        <v>524</v>
      </c>
      <c r="C28" s="105">
        <v>420</v>
      </c>
      <c r="D28" s="105">
        <v>27</v>
      </c>
      <c r="E28" s="85">
        <v>218</v>
      </c>
      <c r="G28" s="83" t="s">
        <v>56</v>
      </c>
      <c r="H28" s="86">
        <v>2278</v>
      </c>
      <c r="I28" s="87">
        <v>1875</v>
      </c>
    </row>
    <row r="29" spans="1:9" ht="13.5" thickBot="1">
      <c r="A29" s="80" t="s">
        <v>16</v>
      </c>
      <c r="B29" s="86">
        <v>2177</v>
      </c>
      <c r="C29" s="106">
        <v>1824</v>
      </c>
      <c r="D29" s="106">
        <v>169</v>
      </c>
      <c r="E29" s="85">
        <v>1496</v>
      </c>
      <c r="G29" s="90"/>
      <c r="H29" s="100"/>
      <c r="I29" s="101"/>
    </row>
    <row r="30" spans="1:9" s="96" customFormat="1" ht="12.75">
      <c r="A30" s="83" t="s">
        <v>44</v>
      </c>
      <c r="B30" s="86">
        <v>917</v>
      </c>
      <c r="C30" s="105">
        <v>943</v>
      </c>
      <c r="D30" s="105">
        <v>241</v>
      </c>
      <c r="E30" s="85">
        <v>496</v>
      </c>
      <c r="F30" s="79"/>
      <c r="G30" s="93" t="s">
        <v>7</v>
      </c>
      <c r="H30" s="102">
        <f>SUM(H28)</f>
        <v>2278</v>
      </c>
      <c r="I30" s="103">
        <f>SUM(I28)</f>
        <v>1875</v>
      </c>
    </row>
    <row r="31" spans="1:8" ht="12.75">
      <c r="A31" s="80" t="s">
        <v>63</v>
      </c>
      <c r="B31" s="86">
        <v>3138</v>
      </c>
      <c r="C31" s="106">
        <v>1476</v>
      </c>
      <c r="D31" s="106">
        <v>268</v>
      </c>
      <c r="E31" s="85">
        <v>2824</v>
      </c>
      <c r="G31" s="80" t="s">
        <v>234</v>
      </c>
      <c r="H31" s="97">
        <f>SUM(H30:I30)</f>
        <v>4153</v>
      </c>
    </row>
    <row r="32" spans="1:9" ht="13.5" thickBot="1">
      <c r="A32" s="90"/>
      <c r="B32" s="100"/>
      <c r="C32" s="107"/>
      <c r="D32" s="107"/>
      <c r="E32" s="92"/>
      <c r="G32" s="80" t="s">
        <v>237</v>
      </c>
      <c r="H32" s="99">
        <f>H30/H31</f>
        <v>0.5485191427883458</v>
      </c>
      <c r="I32" s="98">
        <f>I30/H31</f>
        <v>0.4514808572116542</v>
      </c>
    </row>
    <row r="33" spans="1:7" ht="12.75">
      <c r="A33" s="93" t="s">
        <v>7</v>
      </c>
      <c r="B33" s="102">
        <f>SUM(B28:B31)</f>
        <v>6756</v>
      </c>
      <c r="C33" s="108">
        <f>SUM(C28:C31)</f>
        <v>4663</v>
      </c>
      <c r="D33" s="108">
        <f>SUM(D28:D31)</f>
        <v>705</v>
      </c>
      <c r="E33" s="95">
        <f>SUM(E28:E31)</f>
        <v>5034</v>
      </c>
      <c r="F33" s="96"/>
      <c r="G33" s="80"/>
    </row>
    <row r="34" spans="1:11" ht="12.75">
      <c r="A34" s="80" t="s">
        <v>234</v>
      </c>
      <c r="B34" s="97">
        <f>SUM(B33:E33)</f>
        <v>17158</v>
      </c>
      <c r="E34" s="97"/>
      <c r="G34" s="80"/>
      <c r="H34" s="132" t="s">
        <v>146</v>
      </c>
      <c r="I34" s="134"/>
      <c r="J34" s="134"/>
      <c r="K34" s="133"/>
    </row>
    <row r="35" spans="1:11" ht="12.75">
      <c r="A35" s="80" t="s">
        <v>237</v>
      </c>
      <c r="B35" s="99">
        <f>B33/B34</f>
        <v>0.39375218556941366</v>
      </c>
      <c r="C35" s="98">
        <f>C33/B34</f>
        <v>0.2717682713602984</v>
      </c>
      <c r="D35" s="98">
        <f>D33/B34</f>
        <v>0.04108870497727008</v>
      </c>
      <c r="E35" s="99">
        <f>E33/B34</f>
        <v>0.29339083809301786</v>
      </c>
      <c r="G35" s="80"/>
      <c r="H35" s="77" t="s">
        <v>147</v>
      </c>
      <c r="I35" s="109" t="s">
        <v>148</v>
      </c>
      <c r="J35" s="104" t="s">
        <v>149</v>
      </c>
      <c r="K35" s="81" t="s">
        <v>150</v>
      </c>
    </row>
    <row r="36" spans="1:11" ht="12.75">
      <c r="A36" s="80"/>
      <c r="B36" s="110" t="s">
        <v>236</v>
      </c>
      <c r="G36" s="83" t="s">
        <v>1</v>
      </c>
      <c r="H36" s="84">
        <v>5400</v>
      </c>
      <c r="I36" s="111">
        <v>8032</v>
      </c>
      <c r="J36" s="105">
        <v>3982</v>
      </c>
      <c r="K36" s="85">
        <v>5587</v>
      </c>
    </row>
    <row r="37" spans="1:11" ht="13.5" thickBot="1">
      <c r="A37" s="80"/>
      <c r="G37" s="90"/>
      <c r="H37" s="91"/>
      <c r="I37" s="112"/>
      <c r="J37" s="107"/>
      <c r="K37" s="92"/>
    </row>
    <row r="38" spans="1:11" s="96" customFormat="1" ht="12.75">
      <c r="A38" s="80"/>
      <c r="B38" s="132" t="s">
        <v>131</v>
      </c>
      <c r="C38" s="133"/>
      <c r="D38" s="79"/>
      <c r="E38" s="79"/>
      <c r="F38" s="79"/>
      <c r="G38" s="93" t="s">
        <v>7</v>
      </c>
      <c r="H38" s="94">
        <f>SUM(H36)</f>
        <v>5400</v>
      </c>
      <c r="I38" s="113">
        <f>SUM(I36)</f>
        <v>8032</v>
      </c>
      <c r="J38" s="108">
        <f>SUM(J36)</f>
        <v>3982</v>
      </c>
      <c r="K38" s="95">
        <f>SUM(K36)</f>
        <v>5587</v>
      </c>
    </row>
    <row r="39" spans="1:11" ht="12.75">
      <c r="A39" s="80"/>
      <c r="B39" s="77" t="s">
        <v>132</v>
      </c>
      <c r="C39" s="81" t="s">
        <v>133</v>
      </c>
      <c r="G39" s="80" t="s">
        <v>234</v>
      </c>
      <c r="H39" s="79">
        <f>SUM(H38:K38)</f>
        <v>23001</v>
      </c>
      <c r="I39" s="97"/>
      <c r="K39" s="97"/>
    </row>
    <row r="40" spans="1:11" ht="12.75">
      <c r="A40" s="83" t="s">
        <v>44</v>
      </c>
      <c r="B40" s="84">
        <v>5254</v>
      </c>
      <c r="C40" s="85">
        <v>9017</v>
      </c>
      <c r="G40" s="80" t="s">
        <v>237</v>
      </c>
      <c r="H40" s="98">
        <f>H38/H39</f>
        <v>0.23477240119994783</v>
      </c>
      <c r="I40" s="99">
        <f>I38/H39</f>
        <v>0.3492022085996261</v>
      </c>
      <c r="J40" s="98">
        <f>J38/H39</f>
        <v>0.17312290769966523</v>
      </c>
      <c r="K40" s="99">
        <f>K38/H39</f>
        <v>0.24290248250076082</v>
      </c>
    </row>
    <row r="41" spans="1:9" ht="12.75">
      <c r="A41" s="80" t="s">
        <v>63</v>
      </c>
      <c r="B41" s="88">
        <v>3020</v>
      </c>
      <c r="C41" s="85">
        <v>3452</v>
      </c>
      <c r="I41" s="110" t="s">
        <v>236</v>
      </c>
    </row>
    <row r="42" spans="1:3" ht="13.5" thickBot="1">
      <c r="A42" s="90"/>
      <c r="B42" s="91"/>
      <c r="C42" s="92"/>
    </row>
    <row r="43" spans="1:3" s="96" customFormat="1" ht="12.75">
      <c r="A43" s="93" t="s">
        <v>7</v>
      </c>
      <c r="B43" s="94">
        <f>SUM(B40:B41)</f>
        <v>8274</v>
      </c>
      <c r="C43" s="95">
        <f>SUM(C40:C41)</f>
        <v>12469</v>
      </c>
    </row>
    <row r="44" spans="1:3" ht="12.75">
      <c r="A44" s="80" t="s">
        <v>234</v>
      </c>
      <c r="B44" s="79">
        <f>SUM(B43:C43)</f>
        <v>20743</v>
      </c>
      <c r="C44" s="97"/>
    </row>
    <row r="45" spans="1:3" ht="12.75">
      <c r="A45" s="80" t="s">
        <v>237</v>
      </c>
      <c r="B45" s="98">
        <f>B43/B44</f>
        <v>0.3988815504025454</v>
      </c>
      <c r="C45" s="99">
        <f>C43/B44</f>
        <v>0.6011184495974545</v>
      </c>
    </row>
    <row r="46" ht="12.75">
      <c r="A46" s="80"/>
    </row>
    <row r="47" spans="1:3" ht="12.75">
      <c r="A47" s="80"/>
      <c r="B47" s="132" t="s">
        <v>134</v>
      </c>
      <c r="C47" s="133"/>
    </row>
    <row r="48" spans="1:3" ht="12.75">
      <c r="A48" s="80"/>
      <c r="B48" s="77" t="s">
        <v>135</v>
      </c>
      <c r="C48" s="81" t="s">
        <v>136</v>
      </c>
    </row>
    <row r="49" spans="1:3" ht="12.75">
      <c r="A49" s="83" t="s">
        <v>38</v>
      </c>
      <c r="B49" s="84">
        <v>21</v>
      </c>
      <c r="C49" s="85">
        <v>36</v>
      </c>
    </row>
    <row r="50" spans="1:3" ht="12.75">
      <c r="A50" s="80" t="s">
        <v>59</v>
      </c>
      <c r="B50" s="88">
        <v>103</v>
      </c>
      <c r="C50" s="85">
        <v>103</v>
      </c>
    </row>
    <row r="51" spans="1:3" ht="12.75">
      <c r="A51" s="83" t="s">
        <v>115</v>
      </c>
      <c r="B51" s="84">
        <v>2946</v>
      </c>
      <c r="C51" s="85">
        <v>3699</v>
      </c>
    </row>
    <row r="52" spans="1:3" ht="13.5" thickBot="1">
      <c r="A52" s="90"/>
      <c r="B52" s="91"/>
      <c r="C52" s="92"/>
    </row>
    <row r="53" spans="1:3" s="96" customFormat="1" ht="12.75">
      <c r="A53" s="93" t="s">
        <v>7</v>
      </c>
      <c r="B53" s="94">
        <f>SUM(B49:B51)</f>
        <v>3070</v>
      </c>
      <c r="C53" s="95">
        <f>SUM(C49:C51)</f>
        <v>3838</v>
      </c>
    </row>
    <row r="54" spans="1:3" ht="12.75">
      <c r="A54" s="80" t="s">
        <v>234</v>
      </c>
      <c r="B54" s="79">
        <f>SUM(B53:C53)</f>
        <v>6908</v>
      </c>
      <c r="C54" s="97"/>
    </row>
    <row r="55" spans="1:3" ht="12.75">
      <c r="A55" s="80" t="s">
        <v>237</v>
      </c>
      <c r="B55" s="98">
        <f>B53/B54</f>
        <v>0.4444122756224667</v>
      </c>
      <c r="C55" s="99">
        <f>C53/B54</f>
        <v>0.5555877243775333</v>
      </c>
    </row>
    <row r="57" spans="1:11" ht="15">
      <c r="A57" s="131" t="s">
        <v>240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</row>
    <row r="58" spans="2:10" ht="12.75">
      <c r="B58" s="132" t="s">
        <v>151</v>
      </c>
      <c r="C58" s="133"/>
      <c r="F58" s="80"/>
      <c r="G58" s="132" t="s">
        <v>191</v>
      </c>
      <c r="H58" s="134"/>
      <c r="I58" s="134"/>
      <c r="J58" s="133"/>
    </row>
    <row r="59" spans="2:10" ht="12.75">
      <c r="B59" s="82" t="s">
        <v>152</v>
      </c>
      <c r="C59" s="78" t="s">
        <v>153</v>
      </c>
      <c r="F59" s="80"/>
      <c r="G59" s="82" t="s">
        <v>192</v>
      </c>
      <c r="H59" s="104" t="s">
        <v>193</v>
      </c>
      <c r="I59" s="104" t="s">
        <v>37</v>
      </c>
      <c r="J59" s="78" t="s">
        <v>194</v>
      </c>
    </row>
    <row r="60" spans="1:10" ht="12.75">
      <c r="A60" s="83" t="s">
        <v>43</v>
      </c>
      <c r="B60" s="86">
        <v>805</v>
      </c>
      <c r="C60" s="87">
        <v>465</v>
      </c>
      <c r="F60" s="83" t="s">
        <v>44</v>
      </c>
      <c r="G60" s="86">
        <v>4172</v>
      </c>
      <c r="H60" s="105">
        <v>201</v>
      </c>
      <c r="I60" s="105">
        <v>2094</v>
      </c>
      <c r="J60" s="87">
        <v>923</v>
      </c>
    </row>
    <row r="61" spans="1:10" ht="13.5" thickBot="1">
      <c r="A61" s="90"/>
      <c r="B61" s="100"/>
      <c r="C61" s="101"/>
      <c r="F61" s="90"/>
      <c r="G61" s="100"/>
      <c r="H61" s="107"/>
      <c r="I61" s="107"/>
      <c r="J61" s="101"/>
    </row>
    <row r="62" spans="1:10" ht="12.75">
      <c r="A62" s="93" t="s">
        <v>7</v>
      </c>
      <c r="B62" s="114">
        <f>SUM(B60)</f>
        <v>805</v>
      </c>
      <c r="C62" s="115">
        <f>SUM(C60)</f>
        <v>465</v>
      </c>
      <c r="F62" s="93" t="s">
        <v>7</v>
      </c>
      <c r="G62" s="114">
        <f>SUM(G60)</f>
        <v>4172</v>
      </c>
      <c r="H62" s="116">
        <f>SUM(H60)</f>
        <v>201</v>
      </c>
      <c r="I62" s="116">
        <f>SUM(I60)</f>
        <v>2094</v>
      </c>
      <c r="J62" s="115">
        <f>SUM(J60)</f>
        <v>923</v>
      </c>
    </row>
    <row r="63" spans="1:10" ht="12.75">
      <c r="A63" s="80" t="s">
        <v>234</v>
      </c>
      <c r="B63" s="117">
        <f>SUM(B62:C62)</f>
        <v>1270</v>
      </c>
      <c r="C63" s="118"/>
      <c r="F63" s="80" t="s">
        <v>234</v>
      </c>
      <c r="G63" s="117">
        <f>SUM(G62:J62)</f>
        <v>7390</v>
      </c>
      <c r="H63" s="118"/>
      <c r="I63" s="118"/>
      <c r="J63" s="118"/>
    </row>
    <row r="64" spans="1:10" ht="12.75">
      <c r="A64" s="80" t="s">
        <v>237</v>
      </c>
      <c r="B64" s="119">
        <f>B62/B63</f>
        <v>0.6338582677165354</v>
      </c>
      <c r="C64" s="120">
        <f>C62/B63</f>
        <v>0.3661417322834646</v>
      </c>
      <c r="F64" s="80" t="s">
        <v>237</v>
      </c>
      <c r="G64" s="119">
        <f>G62/G63</f>
        <v>0.5645466847090663</v>
      </c>
      <c r="H64" s="120">
        <f>H62/G63</f>
        <v>0.02719891745602165</v>
      </c>
      <c r="I64" s="120">
        <f>I62/G63</f>
        <v>0.2833558863328823</v>
      </c>
      <c r="J64" s="120">
        <f>J62/G63</f>
        <v>0.12489851150202977</v>
      </c>
    </row>
    <row r="65" spans="1:6" ht="12.75">
      <c r="A65" s="121"/>
      <c r="B65" s="122"/>
      <c r="C65" s="122"/>
      <c r="F65" s="80"/>
    </row>
    <row r="66" spans="1:8" ht="12.75">
      <c r="A66" s="80"/>
      <c r="B66" s="132" t="s">
        <v>154</v>
      </c>
      <c r="C66" s="134"/>
      <c r="D66" s="133"/>
      <c r="F66" s="80"/>
      <c r="G66" s="132" t="s">
        <v>195</v>
      </c>
      <c r="H66" s="133"/>
    </row>
    <row r="67" spans="1:8" ht="12.75">
      <c r="A67" s="80"/>
      <c r="B67" s="82" t="s">
        <v>155</v>
      </c>
      <c r="C67" s="109" t="s">
        <v>156</v>
      </c>
      <c r="D67" s="78" t="s">
        <v>157</v>
      </c>
      <c r="F67" s="80"/>
      <c r="G67" s="77" t="s">
        <v>196</v>
      </c>
      <c r="H67" s="81" t="s">
        <v>197</v>
      </c>
    </row>
    <row r="68" spans="1:8" ht="12.75">
      <c r="A68" s="83" t="s">
        <v>47</v>
      </c>
      <c r="B68" s="86">
        <v>223</v>
      </c>
      <c r="C68" s="111">
        <v>207</v>
      </c>
      <c r="D68" s="87">
        <v>59</v>
      </c>
      <c r="F68" s="83" t="s">
        <v>29</v>
      </c>
      <c r="G68" s="84">
        <v>149</v>
      </c>
      <c r="H68" s="85">
        <v>357</v>
      </c>
    </row>
    <row r="69" spans="1:8" ht="13.5" thickBot="1">
      <c r="A69" s="80" t="s">
        <v>57</v>
      </c>
      <c r="B69" s="86">
        <v>1456</v>
      </c>
      <c r="C69" s="111">
        <v>981</v>
      </c>
      <c r="D69" s="89">
        <v>454</v>
      </c>
      <c r="F69" s="90"/>
      <c r="G69" s="91"/>
      <c r="H69" s="92"/>
    </row>
    <row r="70" spans="1:8" ht="13.5" thickBot="1">
      <c r="A70" s="90"/>
      <c r="B70" s="100"/>
      <c r="C70" s="112"/>
      <c r="D70" s="101"/>
      <c r="F70" s="93" t="s">
        <v>7</v>
      </c>
      <c r="G70" s="123">
        <f>SUM(G68)</f>
        <v>149</v>
      </c>
      <c r="H70" s="124">
        <f>SUM(H68)</f>
        <v>357</v>
      </c>
    </row>
    <row r="71" spans="1:8" ht="12.75">
      <c r="A71" s="93" t="s">
        <v>7</v>
      </c>
      <c r="B71" s="114">
        <f>SUM(B68:B69)</f>
        <v>1679</v>
      </c>
      <c r="C71" s="117">
        <f>SUM(C68:C69)</f>
        <v>1188</v>
      </c>
      <c r="D71" s="115">
        <f>SUM(D68:D69)</f>
        <v>513</v>
      </c>
      <c r="F71" s="80" t="s">
        <v>234</v>
      </c>
      <c r="G71" s="118">
        <f>SUM(G70:H70)</f>
        <v>506</v>
      </c>
      <c r="H71" s="117"/>
    </row>
    <row r="72" spans="1:8" ht="12.75">
      <c r="A72" s="80" t="s">
        <v>234</v>
      </c>
      <c r="B72" s="117">
        <f>SUM(B71:D71)</f>
        <v>3380</v>
      </c>
      <c r="C72" s="117"/>
      <c r="D72" s="118"/>
      <c r="F72" s="80" t="s">
        <v>237</v>
      </c>
      <c r="G72" s="120">
        <f>G70/G71</f>
        <v>0.29446640316205536</v>
      </c>
      <c r="H72" s="119">
        <f>H70/G71</f>
        <v>0.7055335968379447</v>
      </c>
    </row>
    <row r="73" spans="1:6" ht="12.75">
      <c r="A73" s="80" t="s">
        <v>237</v>
      </c>
      <c r="B73" s="119">
        <f>B71/B72</f>
        <v>0.4967455621301775</v>
      </c>
      <c r="C73" s="119">
        <f>C71/B72</f>
        <v>0.3514792899408284</v>
      </c>
      <c r="D73" s="120">
        <f>D71/B72</f>
        <v>0.15177514792899408</v>
      </c>
      <c r="F73" s="125"/>
    </row>
    <row r="74" spans="1:8" ht="12.75">
      <c r="A74" s="80"/>
      <c r="B74" s="126" t="s">
        <v>236</v>
      </c>
      <c r="C74" s="119"/>
      <c r="D74" s="120"/>
      <c r="F74" s="80"/>
      <c r="G74" s="132" t="s">
        <v>198</v>
      </c>
      <c r="H74" s="133"/>
    </row>
    <row r="75" spans="1:8" ht="12.75">
      <c r="A75" s="80"/>
      <c r="F75" s="80"/>
      <c r="G75" s="82" t="s">
        <v>199</v>
      </c>
      <c r="H75" s="78" t="s">
        <v>200</v>
      </c>
    </row>
    <row r="76" spans="1:8" ht="12.75">
      <c r="A76" s="80"/>
      <c r="B76" s="132" t="s">
        <v>158</v>
      </c>
      <c r="C76" s="134"/>
      <c r="D76" s="133"/>
      <c r="F76" s="83" t="s">
        <v>56</v>
      </c>
      <c r="G76" s="86">
        <v>3582</v>
      </c>
      <c r="H76" s="87">
        <v>3273</v>
      </c>
    </row>
    <row r="77" spans="1:8" ht="13.5" thickBot="1">
      <c r="A77" s="80"/>
      <c r="B77" s="82" t="s">
        <v>159</v>
      </c>
      <c r="C77" s="109" t="s">
        <v>160</v>
      </c>
      <c r="D77" s="78" t="s">
        <v>161</v>
      </c>
      <c r="F77" s="90"/>
      <c r="G77" s="100"/>
      <c r="H77" s="101"/>
    </row>
    <row r="78" spans="1:8" ht="12.75">
      <c r="A78" s="83" t="s">
        <v>50</v>
      </c>
      <c r="B78" s="86">
        <v>1451</v>
      </c>
      <c r="C78" s="111">
        <v>1488</v>
      </c>
      <c r="D78" s="87">
        <v>802</v>
      </c>
      <c r="F78" s="93" t="s">
        <v>7</v>
      </c>
      <c r="G78" s="114">
        <f>SUM(G76)</f>
        <v>3582</v>
      </c>
      <c r="H78" s="115">
        <f>SUM(H76)</f>
        <v>3273</v>
      </c>
    </row>
    <row r="79" spans="1:8" ht="13.5" thickBot="1">
      <c r="A79" s="90"/>
      <c r="B79" s="100"/>
      <c r="C79" s="112"/>
      <c r="D79" s="101"/>
      <c r="F79" s="80" t="s">
        <v>234</v>
      </c>
      <c r="G79" s="117">
        <f>SUM(G78:H78)</f>
        <v>6855</v>
      </c>
      <c r="H79" s="118"/>
    </row>
    <row r="80" spans="1:8" ht="12.75">
      <c r="A80" s="93" t="s">
        <v>7</v>
      </c>
      <c r="B80" s="114">
        <f>SUM(B78)</f>
        <v>1451</v>
      </c>
      <c r="C80" s="117">
        <f>SUM(C78)</f>
        <v>1488</v>
      </c>
      <c r="D80" s="115">
        <f>SUM(D78)</f>
        <v>802</v>
      </c>
      <c r="F80" s="80" t="s">
        <v>237</v>
      </c>
      <c r="G80" s="119">
        <f>G78/G79</f>
        <v>0.5225382932166301</v>
      </c>
      <c r="H80" s="120">
        <f>H78/G79</f>
        <v>0.4774617067833698</v>
      </c>
    </row>
    <row r="81" spans="1:6" ht="12.75">
      <c r="A81" s="80" t="s">
        <v>234</v>
      </c>
      <c r="B81" s="117">
        <f>SUM(B80:D80)</f>
        <v>3741</v>
      </c>
      <c r="C81" s="117"/>
      <c r="D81" s="118"/>
      <c r="F81" s="80"/>
    </row>
    <row r="82" spans="1:8" ht="12.75">
      <c r="A82" s="80" t="s">
        <v>237</v>
      </c>
      <c r="B82" s="119">
        <f>B80/B81</f>
        <v>0.3878642074311681</v>
      </c>
      <c r="C82" s="119">
        <f>C80/B81</f>
        <v>0.39775461106655974</v>
      </c>
      <c r="D82" s="120">
        <f>D80/B81</f>
        <v>0.21438118150227212</v>
      </c>
      <c r="F82" s="80"/>
      <c r="G82" s="132" t="s">
        <v>201</v>
      </c>
      <c r="H82" s="133"/>
    </row>
    <row r="83" spans="1:8" ht="12.75">
      <c r="A83" s="80"/>
      <c r="B83" s="126" t="s">
        <v>236</v>
      </c>
      <c r="C83" s="119"/>
      <c r="D83" s="120"/>
      <c r="F83" s="80"/>
      <c r="G83" s="82" t="s">
        <v>144</v>
      </c>
      <c r="H83" s="78" t="s">
        <v>202</v>
      </c>
    </row>
    <row r="84" spans="1:8" ht="12.75">
      <c r="A84" s="80"/>
      <c r="F84" s="83" t="s">
        <v>56</v>
      </c>
      <c r="G84" s="86">
        <v>3414</v>
      </c>
      <c r="H84" s="87">
        <v>3278</v>
      </c>
    </row>
    <row r="85" spans="1:8" ht="13.5" thickBot="1">
      <c r="A85" s="80"/>
      <c r="B85" s="132" t="s">
        <v>162</v>
      </c>
      <c r="C85" s="133"/>
      <c r="F85" s="90"/>
      <c r="G85" s="100"/>
      <c r="H85" s="101"/>
    </row>
    <row r="86" spans="1:8" ht="12.75">
      <c r="A86" s="80"/>
      <c r="B86" s="77" t="s">
        <v>163</v>
      </c>
      <c r="C86" s="81" t="s">
        <v>164</v>
      </c>
      <c r="F86" s="93" t="s">
        <v>7</v>
      </c>
      <c r="G86" s="114">
        <f>SUM(G84)</f>
        <v>3414</v>
      </c>
      <c r="H86" s="115">
        <f>SUM(H84)</f>
        <v>3278</v>
      </c>
    </row>
    <row r="87" spans="1:8" ht="12.75">
      <c r="A87" s="83" t="s">
        <v>10</v>
      </c>
      <c r="B87" s="84">
        <v>417</v>
      </c>
      <c r="C87" s="85">
        <v>440</v>
      </c>
      <c r="F87" s="80" t="s">
        <v>234</v>
      </c>
      <c r="G87" s="117">
        <f>SUM(G86:H86)</f>
        <v>6692</v>
      </c>
      <c r="H87" s="118"/>
    </row>
    <row r="88" spans="1:8" ht="12.75">
      <c r="A88" s="80" t="s">
        <v>27</v>
      </c>
      <c r="B88" s="88">
        <v>1679</v>
      </c>
      <c r="C88" s="85">
        <v>1696</v>
      </c>
      <c r="F88" s="80" t="s">
        <v>237</v>
      </c>
      <c r="G88" s="119">
        <f>G86/G87</f>
        <v>0.5101613867304244</v>
      </c>
      <c r="H88" s="120">
        <f>H86/G87</f>
        <v>0.4898386132695756</v>
      </c>
    </row>
    <row r="89" spans="1:9" ht="12.75">
      <c r="A89" s="83" t="s">
        <v>57</v>
      </c>
      <c r="B89" s="84">
        <v>93</v>
      </c>
      <c r="C89" s="85">
        <v>364</v>
      </c>
      <c r="F89" s="121"/>
      <c r="G89" s="120"/>
      <c r="H89" s="120"/>
      <c r="I89" s="122"/>
    </row>
    <row r="90" spans="1:9" ht="13.5" thickBot="1">
      <c r="A90" s="90"/>
      <c r="B90" s="91"/>
      <c r="C90" s="92"/>
      <c r="F90" s="121"/>
      <c r="G90" s="120"/>
      <c r="H90" s="120"/>
      <c r="I90" s="122"/>
    </row>
    <row r="91" spans="1:9" ht="12.75">
      <c r="A91" s="93" t="s">
        <v>7</v>
      </c>
      <c r="B91" s="123">
        <f>SUM(B87:B89)</f>
        <v>2189</v>
      </c>
      <c r="C91" s="124">
        <f>SUM(C87:C89)</f>
        <v>2500</v>
      </c>
      <c r="F91" s="121"/>
      <c r="G91" s="120"/>
      <c r="H91" s="120"/>
      <c r="I91" s="122"/>
    </row>
    <row r="92" spans="1:9" ht="12.75">
      <c r="A92" s="80" t="s">
        <v>234</v>
      </c>
      <c r="B92" s="118">
        <f>SUM(B91:C91)</f>
        <v>4689</v>
      </c>
      <c r="C92" s="117"/>
      <c r="F92" s="121"/>
      <c r="G92" s="120"/>
      <c r="H92" s="120"/>
      <c r="I92" s="122"/>
    </row>
    <row r="93" spans="1:9" ht="12.75">
      <c r="A93" s="80" t="s">
        <v>237</v>
      </c>
      <c r="B93" s="120">
        <f>B91/B92</f>
        <v>0.46683727873747066</v>
      </c>
      <c r="C93" s="119">
        <f>C91/B92</f>
        <v>0.5331627212625293</v>
      </c>
      <c r="F93" s="121"/>
      <c r="G93" s="120"/>
      <c r="H93" s="120"/>
      <c r="I93" s="122"/>
    </row>
    <row r="94" spans="1:9" ht="12.75">
      <c r="A94" s="80"/>
      <c r="B94" s="120"/>
      <c r="C94" s="120"/>
      <c r="F94" s="121"/>
      <c r="G94" s="120"/>
      <c r="H94" s="120"/>
      <c r="I94" s="122"/>
    </row>
    <row r="95" spans="1:9" ht="12.75">
      <c r="A95" s="80"/>
      <c r="B95" s="120"/>
      <c r="C95" s="120"/>
      <c r="F95" s="121"/>
      <c r="G95" s="120"/>
      <c r="H95" s="120"/>
      <c r="I95" s="122"/>
    </row>
    <row r="96" spans="1:9" ht="12.75">
      <c r="A96" s="80"/>
      <c r="B96" s="120"/>
      <c r="C96" s="120"/>
      <c r="F96" s="121"/>
      <c r="G96" s="120"/>
      <c r="H96" s="120"/>
      <c r="I96" s="122"/>
    </row>
    <row r="97" spans="1:9" ht="12.75">
      <c r="A97" s="80"/>
      <c r="B97" s="120"/>
      <c r="C97" s="120"/>
      <c r="F97" s="121"/>
      <c r="G97" s="120"/>
      <c r="H97" s="120"/>
      <c r="I97" s="122"/>
    </row>
    <row r="98" spans="1:6" ht="12.75">
      <c r="A98" s="80"/>
      <c r="F98" s="80"/>
    </row>
    <row r="99" spans="1:8" ht="12.75">
      <c r="A99" s="80"/>
      <c r="B99" s="132" t="s">
        <v>165</v>
      </c>
      <c r="C99" s="133"/>
      <c r="F99" s="80"/>
      <c r="G99" s="132" t="s">
        <v>203</v>
      </c>
      <c r="H99" s="133"/>
    </row>
    <row r="100" spans="1:8" ht="12.75">
      <c r="A100" s="80"/>
      <c r="B100" s="77" t="s">
        <v>166</v>
      </c>
      <c r="C100" s="81" t="s">
        <v>80</v>
      </c>
      <c r="F100" s="80"/>
      <c r="G100" s="82" t="s">
        <v>204</v>
      </c>
      <c r="H100" s="78" t="s">
        <v>205</v>
      </c>
    </row>
    <row r="101" spans="1:8" ht="12.75">
      <c r="A101" s="83" t="s">
        <v>10</v>
      </c>
      <c r="B101" s="84">
        <v>2035</v>
      </c>
      <c r="C101" s="85">
        <v>3830</v>
      </c>
      <c r="F101" s="83" t="s">
        <v>56</v>
      </c>
      <c r="G101" s="86">
        <v>802</v>
      </c>
      <c r="H101" s="87">
        <v>620</v>
      </c>
    </row>
    <row r="102" spans="1:8" ht="13.5" thickBot="1">
      <c r="A102" s="80" t="s">
        <v>44</v>
      </c>
      <c r="B102" s="88">
        <v>234</v>
      </c>
      <c r="C102" s="85">
        <v>168</v>
      </c>
      <c r="F102" s="90"/>
      <c r="G102" s="100"/>
      <c r="H102" s="101"/>
    </row>
    <row r="103" spans="1:8" ht="13.5" thickBot="1">
      <c r="A103" s="90"/>
      <c r="B103" s="91"/>
      <c r="C103" s="92"/>
      <c r="F103" s="93" t="s">
        <v>7</v>
      </c>
      <c r="G103" s="114">
        <f>SUM(G101)</f>
        <v>802</v>
      </c>
      <c r="H103" s="115">
        <f>SUM(H101)</f>
        <v>620</v>
      </c>
    </row>
    <row r="104" spans="1:8" ht="12.75">
      <c r="A104" s="93" t="s">
        <v>7</v>
      </c>
      <c r="B104" s="123">
        <f>SUM(B101:B102)</f>
        <v>2269</v>
      </c>
      <c r="C104" s="124">
        <f>SUM(C101:C102)</f>
        <v>3998</v>
      </c>
      <c r="F104" s="80" t="s">
        <v>234</v>
      </c>
      <c r="G104" s="117">
        <f>SUM(G103:H103)</f>
        <v>1422</v>
      </c>
      <c r="H104" s="118"/>
    </row>
    <row r="105" spans="1:8" ht="12.75">
      <c r="A105" s="80" t="s">
        <v>234</v>
      </c>
      <c r="B105" s="118">
        <f>SUM(B104:C104)</f>
        <v>6267</v>
      </c>
      <c r="C105" s="117"/>
      <c r="F105" s="80" t="s">
        <v>237</v>
      </c>
      <c r="G105" s="119">
        <f>G103/G104</f>
        <v>0.5639943741209564</v>
      </c>
      <c r="H105" s="120">
        <f>H103/G104</f>
        <v>0.4360056258790436</v>
      </c>
    </row>
    <row r="106" spans="1:6" ht="12.75">
      <c r="A106" s="80" t="s">
        <v>237</v>
      </c>
      <c r="B106" s="120">
        <f>B104/B105</f>
        <v>0.3620552098292644</v>
      </c>
      <c r="C106" s="119">
        <f>C104/B105</f>
        <v>0.6379447901707356</v>
      </c>
      <c r="F106" s="80"/>
    </row>
    <row r="107" spans="1:9" ht="12.75">
      <c r="A107" s="80"/>
      <c r="B107" s="120"/>
      <c r="C107" s="120"/>
      <c r="F107" s="80"/>
      <c r="G107" s="132" t="s">
        <v>206</v>
      </c>
      <c r="H107" s="134"/>
      <c r="I107" s="133"/>
    </row>
    <row r="108" spans="1:9" ht="12.75">
      <c r="A108" s="80"/>
      <c r="F108" s="80"/>
      <c r="G108" s="82" t="s">
        <v>207</v>
      </c>
      <c r="H108" s="104" t="s">
        <v>208</v>
      </c>
      <c r="I108" s="81" t="s">
        <v>209</v>
      </c>
    </row>
    <row r="109" spans="1:9" ht="12.75">
      <c r="A109" s="80"/>
      <c r="B109" s="132" t="s">
        <v>167</v>
      </c>
      <c r="C109" s="133"/>
      <c r="F109" s="83" t="s">
        <v>36</v>
      </c>
      <c r="G109" s="86">
        <v>2143</v>
      </c>
      <c r="H109" s="105">
        <v>896</v>
      </c>
      <c r="I109" s="85">
        <v>679</v>
      </c>
    </row>
    <row r="110" spans="1:9" ht="12.75">
      <c r="A110" s="80"/>
      <c r="B110" s="77" t="s">
        <v>13</v>
      </c>
      <c r="C110" s="81" t="s">
        <v>168</v>
      </c>
      <c r="F110" s="80" t="s">
        <v>40</v>
      </c>
      <c r="G110" s="86">
        <v>347</v>
      </c>
      <c r="H110" s="106">
        <v>141</v>
      </c>
      <c r="I110" s="85">
        <v>1110</v>
      </c>
    </row>
    <row r="111" spans="1:9" ht="13.5" thickBot="1">
      <c r="A111" s="83" t="s">
        <v>13</v>
      </c>
      <c r="B111" s="84">
        <v>1218</v>
      </c>
      <c r="C111" s="85">
        <v>2202</v>
      </c>
      <c r="F111" s="90"/>
      <c r="G111" s="100"/>
      <c r="H111" s="107"/>
      <c r="I111" s="92"/>
    </row>
    <row r="112" spans="1:9" ht="12.75">
      <c r="A112" s="80" t="s">
        <v>64</v>
      </c>
      <c r="B112" s="88">
        <v>928</v>
      </c>
      <c r="C112" s="85">
        <v>849</v>
      </c>
      <c r="F112" s="93" t="s">
        <v>7</v>
      </c>
      <c r="G112" s="114">
        <f>SUM(G109:G110)</f>
        <v>2490</v>
      </c>
      <c r="H112" s="116">
        <f>SUM(H109:H110)</f>
        <v>1037</v>
      </c>
      <c r="I112" s="124">
        <f>SUM(I109:I110)</f>
        <v>1789</v>
      </c>
    </row>
    <row r="113" spans="1:9" ht="13.5" thickBot="1">
      <c r="A113" s="90"/>
      <c r="B113" s="91"/>
      <c r="C113" s="92"/>
      <c r="F113" s="80" t="s">
        <v>234</v>
      </c>
      <c r="G113" s="117">
        <f>SUM(G112:I112)</f>
        <v>5316</v>
      </c>
      <c r="H113" s="118"/>
      <c r="I113" s="117"/>
    </row>
    <row r="114" spans="1:9" ht="12.75">
      <c r="A114" s="93" t="s">
        <v>7</v>
      </c>
      <c r="B114" s="123">
        <f>SUM(B111:B112)</f>
        <v>2146</v>
      </c>
      <c r="C114" s="124">
        <f>SUM(C111:C112)</f>
        <v>3051</v>
      </c>
      <c r="F114" s="80" t="s">
        <v>237</v>
      </c>
      <c r="G114" s="119">
        <f>G112/G113</f>
        <v>0.4683972911963883</v>
      </c>
      <c r="H114" s="120">
        <f>H112/G113</f>
        <v>0.195071482317532</v>
      </c>
      <c r="I114" s="119">
        <f>I112/G113</f>
        <v>0.33653122648607975</v>
      </c>
    </row>
    <row r="115" spans="1:9" ht="12.75">
      <c r="A115" s="80" t="s">
        <v>234</v>
      </c>
      <c r="B115" s="118">
        <f>SUM(B114:C114)</f>
        <v>5197</v>
      </c>
      <c r="C115" s="117"/>
      <c r="F115" s="80"/>
      <c r="G115" s="126" t="s">
        <v>236</v>
      </c>
      <c r="H115" s="120"/>
      <c r="I115" s="120"/>
    </row>
    <row r="116" spans="1:6" ht="12.75">
      <c r="A116" s="80" t="s">
        <v>237</v>
      </c>
      <c r="B116" s="120">
        <f>B114/B115</f>
        <v>0.41293053684818165</v>
      </c>
      <c r="C116" s="119">
        <f>C114/B115</f>
        <v>0.5870694631518184</v>
      </c>
      <c r="F116" s="80"/>
    </row>
    <row r="117" spans="1:8" ht="12.75">
      <c r="A117" s="80"/>
      <c r="F117" s="80"/>
      <c r="G117" s="132" t="s">
        <v>210</v>
      </c>
      <c r="H117" s="133"/>
    </row>
    <row r="118" spans="1:8" ht="12.75">
      <c r="A118" s="80"/>
      <c r="B118" s="132" t="s">
        <v>169</v>
      </c>
      <c r="C118" s="133"/>
      <c r="F118" s="80"/>
      <c r="G118" s="82" t="s">
        <v>211</v>
      </c>
      <c r="H118" s="78" t="s">
        <v>212</v>
      </c>
    </row>
    <row r="119" spans="1:8" ht="12.75">
      <c r="A119" s="80"/>
      <c r="B119" s="82" t="s">
        <v>170</v>
      </c>
      <c r="C119" s="78" t="s">
        <v>171</v>
      </c>
      <c r="F119" s="83" t="s">
        <v>0</v>
      </c>
      <c r="G119" s="86">
        <v>4209</v>
      </c>
      <c r="H119" s="87">
        <v>2026</v>
      </c>
    </row>
    <row r="120" spans="1:8" ht="12.75">
      <c r="A120" s="83" t="s">
        <v>13</v>
      </c>
      <c r="B120" s="86">
        <v>1357</v>
      </c>
      <c r="C120" s="87">
        <v>1346</v>
      </c>
      <c r="F120" s="80" t="s">
        <v>31</v>
      </c>
      <c r="G120" s="86">
        <v>465</v>
      </c>
      <c r="H120" s="89">
        <v>398</v>
      </c>
    </row>
    <row r="121" spans="1:8" ht="13.5" thickBot="1">
      <c r="A121" s="90"/>
      <c r="B121" s="100"/>
      <c r="C121" s="101"/>
      <c r="F121" s="90"/>
      <c r="G121" s="100"/>
      <c r="H121" s="101"/>
    </row>
    <row r="122" spans="1:8" ht="12.75">
      <c r="A122" s="93" t="s">
        <v>7</v>
      </c>
      <c r="B122" s="114">
        <f>SUM(B120)</f>
        <v>1357</v>
      </c>
      <c r="C122" s="115">
        <f>SUM(C120)</f>
        <v>1346</v>
      </c>
      <c r="F122" s="93" t="s">
        <v>7</v>
      </c>
      <c r="G122" s="114">
        <f>SUM(G119:G120)</f>
        <v>4674</v>
      </c>
      <c r="H122" s="115">
        <f>SUM(H119:H120)</f>
        <v>2424</v>
      </c>
    </row>
    <row r="123" spans="1:8" ht="12.75">
      <c r="A123" s="80" t="s">
        <v>234</v>
      </c>
      <c r="B123" s="117">
        <f>SUM(B122:C122)</f>
        <v>2703</v>
      </c>
      <c r="C123" s="118"/>
      <c r="F123" s="80" t="s">
        <v>234</v>
      </c>
      <c r="G123" s="117">
        <f>SUM(G122:H122)</f>
        <v>7098</v>
      </c>
      <c r="H123" s="118"/>
    </row>
    <row r="124" spans="1:8" ht="12.75">
      <c r="A124" s="80" t="s">
        <v>237</v>
      </c>
      <c r="B124" s="119">
        <f>B122/B123</f>
        <v>0.5020347761746208</v>
      </c>
      <c r="C124" s="120">
        <f>C122/B123</f>
        <v>0.4979652238253792</v>
      </c>
      <c r="F124" s="80" t="s">
        <v>237</v>
      </c>
      <c r="G124" s="119">
        <f>G122/G123</f>
        <v>0.6584953508030431</v>
      </c>
      <c r="H124" s="120">
        <f>H122/G123</f>
        <v>0.3415046491969569</v>
      </c>
    </row>
    <row r="125" spans="1:6" ht="12.75">
      <c r="A125" s="80"/>
      <c r="F125" s="80"/>
    </row>
    <row r="126" spans="1:8" ht="12.75">
      <c r="A126" s="80"/>
      <c r="B126" s="132" t="s">
        <v>172</v>
      </c>
      <c r="C126" s="133"/>
      <c r="F126" s="80"/>
      <c r="G126" s="132" t="s">
        <v>213</v>
      </c>
      <c r="H126" s="133"/>
    </row>
    <row r="127" spans="1:8" ht="12.75">
      <c r="A127" s="80"/>
      <c r="B127" s="82" t="s">
        <v>173</v>
      </c>
      <c r="C127" s="78" t="s">
        <v>174</v>
      </c>
      <c r="F127" s="80"/>
      <c r="G127" s="82" t="s">
        <v>214</v>
      </c>
      <c r="H127" s="78" t="s">
        <v>215</v>
      </c>
    </row>
    <row r="128" spans="1:8" ht="12.75">
      <c r="A128" s="83" t="s">
        <v>63</v>
      </c>
      <c r="B128" s="86">
        <v>5780</v>
      </c>
      <c r="C128" s="87">
        <v>751</v>
      </c>
      <c r="F128" s="83" t="s">
        <v>1</v>
      </c>
      <c r="G128" s="86">
        <v>4346</v>
      </c>
      <c r="H128" s="87">
        <v>3996</v>
      </c>
    </row>
    <row r="129" spans="1:8" ht="13.5" thickBot="1">
      <c r="A129" s="90"/>
      <c r="B129" s="100"/>
      <c r="C129" s="101"/>
      <c r="F129" s="90"/>
      <c r="G129" s="100"/>
      <c r="H129" s="101"/>
    </row>
    <row r="130" spans="1:8" ht="12.75">
      <c r="A130" s="93" t="s">
        <v>7</v>
      </c>
      <c r="B130" s="114">
        <f>SUM(B128)</f>
        <v>5780</v>
      </c>
      <c r="C130" s="115">
        <f>SUM(C128)</f>
        <v>751</v>
      </c>
      <c r="F130" s="93" t="s">
        <v>7</v>
      </c>
      <c r="G130" s="114">
        <f>SUM(G128)</f>
        <v>4346</v>
      </c>
      <c r="H130" s="115">
        <f>SUM(H128)</f>
        <v>3996</v>
      </c>
    </row>
    <row r="131" spans="1:8" ht="12.75">
      <c r="A131" s="80" t="s">
        <v>234</v>
      </c>
      <c r="B131" s="117">
        <f>SUM(B130:C130)</f>
        <v>6531</v>
      </c>
      <c r="C131" s="118"/>
      <c r="F131" s="80" t="s">
        <v>234</v>
      </c>
      <c r="G131" s="117">
        <f>SUM(G130:H130)</f>
        <v>8342</v>
      </c>
      <c r="H131" s="118"/>
    </row>
    <row r="132" spans="1:8" ht="12.75">
      <c r="A132" s="80" t="s">
        <v>237</v>
      </c>
      <c r="B132" s="119">
        <f>B130/B131</f>
        <v>0.8850099525340683</v>
      </c>
      <c r="C132" s="120">
        <f>C130/B131</f>
        <v>0.11499004746593171</v>
      </c>
      <c r="F132" s="80" t="s">
        <v>237</v>
      </c>
      <c r="G132" s="119">
        <f>G130/G131</f>
        <v>0.5209781826900024</v>
      </c>
      <c r="H132" s="120">
        <f>H130/G131</f>
        <v>0.4790218173099976</v>
      </c>
    </row>
    <row r="133" spans="1:6" ht="12.75">
      <c r="A133" s="80"/>
      <c r="F133" s="80"/>
    </row>
    <row r="134" spans="1:8" ht="12.75">
      <c r="A134" s="80"/>
      <c r="B134" s="132" t="s">
        <v>175</v>
      </c>
      <c r="C134" s="133"/>
      <c r="F134" s="80"/>
      <c r="G134" s="132" t="s">
        <v>216</v>
      </c>
      <c r="H134" s="133"/>
    </row>
    <row r="135" spans="1:8" ht="12.75">
      <c r="A135" s="80"/>
      <c r="B135" s="77" t="s">
        <v>176</v>
      </c>
      <c r="C135" s="81" t="s">
        <v>129</v>
      </c>
      <c r="F135" s="80"/>
      <c r="G135" s="82" t="s">
        <v>77</v>
      </c>
      <c r="H135" s="78" t="s">
        <v>217</v>
      </c>
    </row>
    <row r="136" spans="1:8" ht="12.75">
      <c r="A136" s="83" t="s">
        <v>44</v>
      </c>
      <c r="B136" s="84">
        <v>2470</v>
      </c>
      <c r="C136" s="85">
        <v>2579</v>
      </c>
      <c r="F136" s="83" t="s">
        <v>1</v>
      </c>
      <c r="G136" s="86">
        <v>5882</v>
      </c>
      <c r="H136" s="87">
        <v>1926</v>
      </c>
    </row>
    <row r="137" spans="1:8" ht="13.5" thickBot="1">
      <c r="A137" s="80" t="s">
        <v>64</v>
      </c>
      <c r="B137" s="88">
        <v>111</v>
      </c>
      <c r="C137" s="85">
        <v>141</v>
      </c>
      <c r="F137" s="90"/>
      <c r="G137" s="100"/>
      <c r="H137" s="101"/>
    </row>
    <row r="138" spans="1:8" ht="13.5" thickBot="1">
      <c r="A138" s="90"/>
      <c r="B138" s="91"/>
      <c r="C138" s="92"/>
      <c r="F138" s="93" t="s">
        <v>7</v>
      </c>
      <c r="G138" s="114">
        <f>SUM(G136)</f>
        <v>5882</v>
      </c>
      <c r="H138" s="115">
        <f>SUM(H136)</f>
        <v>1926</v>
      </c>
    </row>
    <row r="139" spans="1:8" ht="12.75">
      <c r="A139" s="93" t="s">
        <v>7</v>
      </c>
      <c r="B139" s="123">
        <f>SUM(B136:B137)</f>
        <v>2581</v>
      </c>
      <c r="C139" s="124">
        <f>SUM(C136:C137)</f>
        <v>2720</v>
      </c>
      <c r="F139" s="80" t="s">
        <v>234</v>
      </c>
      <c r="G139" s="117">
        <f>SUM(G138:H138)</f>
        <v>7808</v>
      </c>
      <c r="H139" s="118"/>
    </row>
    <row r="140" spans="1:8" ht="12.75">
      <c r="A140" s="80" t="s">
        <v>234</v>
      </c>
      <c r="B140" s="118">
        <f>SUM(B139:C139)</f>
        <v>5301</v>
      </c>
      <c r="C140" s="117"/>
      <c r="F140" s="80" t="s">
        <v>237</v>
      </c>
      <c r="G140" s="119">
        <f>G138/G139</f>
        <v>0.7533299180327869</v>
      </c>
      <c r="H140" s="120">
        <f>H138/G139</f>
        <v>0.24667008196721313</v>
      </c>
    </row>
    <row r="141" spans="1:6" ht="12.75">
      <c r="A141" s="80" t="s">
        <v>237</v>
      </c>
      <c r="B141" s="120">
        <f>B139/B140</f>
        <v>0.48688926617619316</v>
      </c>
      <c r="C141" s="119">
        <f>C139/B140</f>
        <v>0.5131107338238068</v>
      </c>
      <c r="F141" s="80"/>
    </row>
    <row r="142" spans="1:10" ht="12.75">
      <c r="A142" s="80"/>
      <c r="F142" s="80"/>
      <c r="G142" s="132" t="s">
        <v>218</v>
      </c>
      <c r="H142" s="134"/>
      <c r="I142" s="134"/>
      <c r="J142" s="133"/>
    </row>
    <row r="143" spans="1:10" ht="12.75">
      <c r="A143" s="80"/>
      <c r="B143" s="132" t="s">
        <v>177</v>
      </c>
      <c r="C143" s="134"/>
      <c r="D143" s="133"/>
      <c r="F143" s="80"/>
      <c r="G143" s="82" t="s">
        <v>219</v>
      </c>
      <c r="H143" s="109" t="s">
        <v>37</v>
      </c>
      <c r="I143" s="104" t="s">
        <v>220</v>
      </c>
      <c r="J143" s="78" t="s">
        <v>221</v>
      </c>
    </row>
    <row r="144" spans="1:10" ht="12.75">
      <c r="A144" s="80"/>
      <c r="B144" s="77" t="s">
        <v>178</v>
      </c>
      <c r="C144" s="104" t="s">
        <v>179</v>
      </c>
      <c r="D144" s="81" t="s">
        <v>180</v>
      </c>
      <c r="F144" s="83" t="s">
        <v>1</v>
      </c>
      <c r="G144" s="86">
        <v>1942</v>
      </c>
      <c r="H144" s="111">
        <v>744</v>
      </c>
      <c r="I144" s="105">
        <v>504</v>
      </c>
      <c r="J144" s="87">
        <v>1459</v>
      </c>
    </row>
    <row r="145" spans="1:10" ht="12.75">
      <c r="A145" s="83" t="s">
        <v>44</v>
      </c>
      <c r="B145" s="84">
        <v>684</v>
      </c>
      <c r="C145" s="105">
        <v>1889</v>
      </c>
      <c r="D145" s="85">
        <v>4118</v>
      </c>
      <c r="F145" s="80" t="s">
        <v>54</v>
      </c>
      <c r="G145" s="86">
        <v>844</v>
      </c>
      <c r="H145" s="111">
        <v>1981</v>
      </c>
      <c r="I145" s="106">
        <v>72</v>
      </c>
      <c r="J145" s="89">
        <v>234</v>
      </c>
    </row>
    <row r="146" spans="1:10" ht="13.5" thickBot="1">
      <c r="A146" s="90"/>
      <c r="B146" s="91"/>
      <c r="C146" s="107"/>
      <c r="D146" s="92"/>
      <c r="F146" s="90"/>
      <c r="G146" s="100"/>
      <c r="H146" s="112"/>
      <c r="I146" s="107"/>
      <c r="J146" s="101"/>
    </row>
    <row r="147" spans="1:10" ht="12.75">
      <c r="A147" s="93" t="s">
        <v>7</v>
      </c>
      <c r="B147" s="123">
        <f>SUM(B145)</f>
        <v>684</v>
      </c>
      <c r="C147" s="116">
        <f>SUM(C145)</f>
        <v>1889</v>
      </c>
      <c r="D147" s="124">
        <f>SUM(D145)</f>
        <v>4118</v>
      </c>
      <c r="F147" s="93" t="s">
        <v>7</v>
      </c>
      <c r="G147" s="114">
        <f>SUM(G144:G145)</f>
        <v>2786</v>
      </c>
      <c r="H147" s="117">
        <f>SUM(H144:H145)</f>
        <v>2725</v>
      </c>
      <c r="I147" s="116">
        <f>SUM(I144:I145)</f>
        <v>576</v>
      </c>
      <c r="J147" s="115">
        <f>SUM(J144:J145)</f>
        <v>1693</v>
      </c>
    </row>
    <row r="148" spans="1:10" ht="12.75">
      <c r="A148" s="80" t="s">
        <v>234</v>
      </c>
      <c r="B148" s="118">
        <f>SUM(B147:D147)</f>
        <v>6691</v>
      </c>
      <c r="C148" s="118"/>
      <c r="D148" s="117"/>
      <c r="F148" s="80" t="s">
        <v>234</v>
      </c>
      <c r="G148" s="117">
        <f>SUM(G147:J147)</f>
        <v>7780</v>
      </c>
      <c r="H148" s="117"/>
      <c r="I148" s="118"/>
      <c r="J148" s="118"/>
    </row>
    <row r="149" spans="1:10" ht="12.75">
      <c r="A149" s="80" t="s">
        <v>237</v>
      </c>
      <c r="B149" s="120">
        <f>B147/B148</f>
        <v>0.10222687191750113</v>
      </c>
      <c r="C149" s="120">
        <f>C147/B148</f>
        <v>0.28231953370198776</v>
      </c>
      <c r="D149" s="119">
        <f>D147/B148</f>
        <v>0.6154535943805112</v>
      </c>
      <c r="F149" s="80" t="s">
        <v>237</v>
      </c>
      <c r="G149" s="119">
        <f>G147/G148</f>
        <v>0.35809768637532136</v>
      </c>
      <c r="H149" s="119">
        <f>H147/G148</f>
        <v>0.35025706940874035</v>
      </c>
      <c r="I149" s="120">
        <f>I147/G148</f>
        <v>0.07403598971722365</v>
      </c>
      <c r="J149" s="120">
        <f>J147/G148</f>
        <v>0.21760925449871465</v>
      </c>
    </row>
    <row r="150" spans="1:10" ht="12.75">
      <c r="A150" s="80"/>
      <c r="F150" s="80"/>
      <c r="G150" s="119" t="s">
        <v>236</v>
      </c>
      <c r="H150" s="119"/>
      <c r="I150" s="120"/>
      <c r="J150" s="120"/>
    </row>
    <row r="151" spans="1:6" ht="12.75">
      <c r="A151" s="80"/>
      <c r="B151" s="132" t="s">
        <v>181</v>
      </c>
      <c r="C151" s="133"/>
      <c r="F151" s="80"/>
    </row>
    <row r="152" spans="1:8" ht="12.75">
      <c r="A152" s="80"/>
      <c r="B152" s="82" t="s">
        <v>182</v>
      </c>
      <c r="C152" s="78" t="s">
        <v>183</v>
      </c>
      <c r="F152" s="80"/>
      <c r="G152" s="132" t="s">
        <v>222</v>
      </c>
      <c r="H152" s="133"/>
    </row>
    <row r="153" spans="1:8" ht="12.75">
      <c r="A153" s="83" t="s">
        <v>44</v>
      </c>
      <c r="B153" s="86">
        <v>4192</v>
      </c>
      <c r="C153" s="87">
        <v>1308</v>
      </c>
      <c r="F153" s="80"/>
      <c r="G153" s="82" t="s">
        <v>223</v>
      </c>
      <c r="H153" s="78" t="s">
        <v>224</v>
      </c>
    </row>
    <row r="154" spans="1:8" ht="12.75">
      <c r="A154" s="80" t="s">
        <v>63</v>
      </c>
      <c r="B154" s="86">
        <v>1276</v>
      </c>
      <c r="C154" s="89">
        <v>309</v>
      </c>
      <c r="F154" s="83" t="s">
        <v>54</v>
      </c>
      <c r="G154" s="86">
        <v>4282</v>
      </c>
      <c r="H154" s="87">
        <v>3372</v>
      </c>
    </row>
    <row r="155" spans="1:8" ht="13.5" thickBot="1">
      <c r="A155" s="90"/>
      <c r="B155" s="100"/>
      <c r="C155" s="101"/>
      <c r="F155" s="90"/>
      <c r="G155" s="100"/>
      <c r="H155" s="101"/>
    </row>
    <row r="156" spans="1:8" ht="12.75">
      <c r="A156" s="93" t="s">
        <v>7</v>
      </c>
      <c r="B156" s="114">
        <f>SUM(B153:B154)</f>
        <v>5468</v>
      </c>
      <c r="C156" s="115">
        <f>SUM(C153:C154)</f>
        <v>1617</v>
      </c>
      <c r="F156" s="93" t="s">
        <v>7</v>
      </c>
      <c r="G156" s="114">
        <f>SUM(G154)</f>
        <v>4282</v>
      </c>
      <c r="H156" s="115">
        <f>SUM(H154)</f>
        <v>3372</v>
      </c>
    </row>
    <row r="157" spans="1:8" ht="12.75">
      <c r="A157" s="80" t="s">
        <v>234</v>
      </c>
      <c r="B157" s="117">
        <f>SUM(B156:C156)</f>
        <v>7085</v>
      </c>
      <c r="C157" s="118"/>
      <c r="F157" s="80" t="s">
        <v>234</v>
      </c>
      <c r="G157" s="117">
        <f>SUM(G156:H156)</f>
        <v>7654</v>
      </c>
      <c r="H157" s="118"/>
    </row>
    <row r="158" spans="1:8" ht="12.75">
      <c r="A158" s="80" t="s">
        <v>237</v>
      </c>
      <c r="B158" s="119">
        <f>B156/B157</f>
        <v>0.771771347918137</v>
      </c>
      <c r="C158" s="120">
        <f>C156/B157</f>
        <v>0.2282286520818631</v>
      </c>
      <c r="F158" s="80" t="s">
        <v>237</v>
      </c>
      <c r="G158" s="119">
        <f>G156/G157</f>
        <v>0.5594460412856023</v>
      </c>
      <c r="H158" s="120">
        <f>H156/G157</f>
        <v>0.4405539587143977</v>
      </c>
    </row>
    <row r="159" spans="1:6" ht="12.75">
      <c r="A159" s="80"/>
      <c r="F159" s="80"/>
    </row>
    <row r="160" spans="1:8" ht="12.75">
      <c r="A160" s="80"/>
      <c r="B160" s="132" t="s">
        <v>184</v>
      </c>
      <c r="C160" s="133"/>
      <c r="F160" s="80"/>
      <c r="G160" s="132" t="s">
        <v>225</v>
      </c>
      <c r="H160" s="133"/>
    </row>
    <row r="161" spans="1:8" ht="12.75">
      <c r="A161" s="80"/>
      <c r="B161" s="77" t="s">
        <v>185</v>
      </c>
      <c r="C161" s="81" t="s">
        <v>186</v>
      </c>
      <c r="F161" s="80"/>
      <c r="G161" s="77" t="s">
        <v>226</v>
      </c>
      <c r="H161" s="81" t="s">
        <v>227</v>
      </c>
    </row>
    <row r="162" spans="1:8" ht="12.75">
      <c r="A162" s="83" t="s">
        <v>9</v>
      </c>
      <c r="B162" s="84">
        <v>365</v>
      </c>
      <c r="C162" s="85">
        <v>605</v>
      </c>
      <c r="F162" s="83" t="s">
        <v>54</v>
      </c>
      <c r="G162" s="84">
        <v>1476</v>
      </c>
      <c r="H162" s="85">
        <v>3972</v>
      </c>
    </row>
    <row r="163" spans="1:8" ht="13.5" thickBot="1">
      <c r="A163" s="80" t="s">
        <v>63</v>
      </c>
      <c r="B163" s="88">
        <v>706</v>
      </c>
      <c r="C163" s="85">
        <v>2788</v>
      </c>
      <c r="F163" s="90"/>
      <c r="G163" s="91"/>
      <c r="H163" s="92"/>
    </row>
    <row r="164" spans="1:8" ht="13.5" thickBot="1">
      <c r="A164" s="90"/>
      <c r="B164" s="91"/>
      <c r="C164" s="92"/>
      <c r="F164" s="93" t="s">
        <v>7</v>
      </c>
      <c r="G164" s="123">
        <f>SUM(G162)</f>
        <v>1476</v>
      </c>
      <c r="H164" s="124">
        <f>SUM(H162)</f>
        <v>3972</v>
      </c>
    </row>
    <row r="165" spans="1:8" ht="12.75">
      <c r="A165" s="93" t="s">
        <v>7</v>
      </c>
      <c r="B165" s="123">
        <f>SUM(B162:B163)</f>
        <v>1071</v>
      </c>
      <c r="C165" s="124">
        <f>SUM(C162:C163)</f>
        <v>3393</v>
      </c>
      <c r="F165" s="80" t="s">
        <v>234</v>
      </c>
      <c r="G165" s="118">
        <f>SUM(G164:H164)</f>
        <v>5448</v>
      </c>
      <c r="H165" s="117"/>
    </row>
    <row r="166" spans="1:8" ht="12.75">
      <c r="A166" s="80" t="s">
        <v>234</v>
      </c>
      <c r="B166" s="118">
        <f>SUM(B165:C165)</f>
        <v>4464</v>
      </c>
      <c r="C166" s="117"/>
      <c r="F166" s="80" t="s">
        <v>237</v>
      </c>
      <c r="G166" s="120">
        <f>G164/G165</f>
        <v>0.2709251101321586</v>
      </c>
      <c r="H166" s="119">
        <f>H164/G165</f>
        <v>0.7290748898678414</v>
      </c>
    </row>
    <row r="167" spans="1:6" ht="12.75">
      <c r="A167" s="80" t="s">
        <v>237</v>
      </c>
      <c r="B167" s="120">
        <f>B165/B166</f>
        <v>0.2399193548387097</v>
      </c>
      <c r="C167" s="119">
        <f>C165/B166</f>
        <v>0.7600806451612904</v>
      </c>
      <c r="F167" s="80"/>
    </row>
    <row r="168" spans="1:8" ht="12.75">
      <c r="A168" s="80"/>
      <c r="F168" s="80"/>
      <c r="G168" s="132" t="s">
        <v>228</v>
      </c>
      <c r="H168" s="133"/>
    </row>
    <row r="169" spans="1:8" ht="12.75">
      <c r="A169" s="80"/>
      <c r="B169" s="132" t="s">
        <v>187</v>
      </c>
      <c r="C169" s="134"/>
      <c r="D169" s="133"/>
      <c r="F169" s="80"/>
      <c r="G169" s="77" t="s">
        <v>229</v>
      </c>
      <c r="H169" s="81" t="s">
        <v>230</v>
      </c>
    </row>
    <row r="170" spans="1:8" ht="12.75">
      <c r="A170" s="80"/>
      <c r="B170" s="77" t="s">
        <v>188</v>
      </c>
      <c r="C170" s="109" t="s">
        <v>189</v>
      </c>
      <c r="D170" s="78" t="s">
        <v>190</v>
      </c>
      <c r="F170" s="83" t="s">
        <v>54</v>
      </c>
      <c r="G170" s="84">
        <v>1870</v>
      </c>
      <c r="H170" s="85">
        <v>2830</v>
      </c>
    </row>
    <row r="171" spans="1:8" ht="13.5" thickBot="1">
      <c r="A171" s="83" t="s">
        <v>63</v>
      </c>
      <c r="B171" s="84">
        <v>94</v>
      </c>
      <c r="C171" s="111">
        <v>476</v>
      </c>
      <c r="D171" s="87">
        <v>289</v>
      </c>
      <c r="F171" s="90"/>
      <c r="G171" s="91"/>
      <c r="H171" s="92"/>
    </row>
    <row r="172" spans="1:8" ht="12.75">
      <c r="A172" s="80" t="s">
        <v>64</v>
      </c>
      <c r="B172" s="88">
        <v>392</v>
      </c>
      <c r="C172" s="111">
        <v>2957</v>
      </c>
      <c r="D172" s="89">
        <v>1838</v>
      </c>
      <c r="F172" s="93" t="s">
        <v>7</v>
      </c>
      <c r="G172" s="123">
        <f>SUM(G170)</f>
        <v>1870</v>
      </c>
      <c r="H172" s="124">
        <f>SUM(H170)</f>
        <v>2830</v>
      </c>
    </row>
    <row r="173" spans="1:8" ht="13.5" thickBot="1">
      <c r="A173" s="90"/>
      <c r="B173" s="91"/>
      <c r="C173" s="112"/>
      <c r="D173" s="101"/>
      <c r="F173" s="80" t="s">
        <v>234</v>
      </c>
      <c r="G173" s="118">
        <f>SUM(G172:H172)</f>
        <v>4700</v>
      </c>
      <c r="H173" s="117"/>
    </row>
    <row r="174" spans="1:8" ht="12.75">
      <c r="A174" s="93" t="s">
        <v>7</v>
      </c>
      <c r="B174" s="123">
        <f>SUM(B171:B172)</f>
        <v>486</v>
      </c>
      <c r="C174" s="117">
        <f>SUM(C171:C172)</f>
        <v>3433</v>
      </c>
      <c r="D174" s="115">
        <f>SUM(D171:D172)</f>
        <v>2127</v>
      </c>
      <c r="F174" s="80" t="s">
        <v>237</v>
      </c>
      <c r="G174" s="120">
        <f>G172/G173</f>
        <v>0.39787234042553193</v>
      </c>
      <c r="H174" s="119">
        <f>H172/G173</f>
        <v>0.6021276595744681</v>
      </c>
    </row>
    <row r="175" spans="1:3" ht="12.75">
      <c r="A175" s="80" t="s">
        <v>234</v>
      </c>
      <c r="B175" s="118">
        <f>SUM(B174:D174)</f>
        <v>6046</v>
      </c>
      <c r="C175" s="97"/>
    </row>
    <row r="176" spans="1:4" ht="12.75">
      <c r="A176" s="80" t="s">
        <v>237</v>
      </c>
      <c r="B176" s="120">
        <f>B174/B175</f>
        <v>0.08038372477671188</v>
      </c>
      <c r="C176" s="119">
        <f>C174/B175</f>
        <v>0.5678134303671849</v>
      </c>
      <c r="D176" s="120">
        <f>D174/B175</f>
        <v>0.3518028448561032</v>
      </c>
    </row>
  </sheetData>
  <mergeCells count="37">
    <mergeCell ref="B38:C38"/>
    <mergeCell ref="B47:C47"/>
    <mergeCell ref="H2:I2"/>
    <mergeCell ref="H17:I17"/>
    <mergeCell ref="H26:I26"/>
    <mergeCell ref="H34:K34"/>
    <mergeCell ref="B2:C2"/>
    <mergeCell ref="B12:C12"/>
    <mergeCell ref="B26:E26"/>
    <mergeCell ref="B58:C58"/>
    <mergeCell ref="G58:J58"/>
    <mergeCell ref="B66:D66"/>
    <mergeCell ref="G66:H66"/>
    <mergeCell ref="G74:H74"/>
    <mergeCell ref="B76:D76"/>
    <mergeCell ref="G82:H82"/>
    <mergeCell ref="B85:C85"/>
    <mergeCell ref="G99:H99"/>
    <mergeCell ref="B99:C99"/>
    <mergeCell ref="G107:I107"/>
    <mergeCell ref="B109:C109"/>
    <mergeCell ref="G142:J142"/>
    <mergeCell ref="B143:D143"/>
    <mergeCell ref="G117:H117"/>
    <mergeCell ref="B118:C118"/>
    <mergeCell ref="G126:H126"/>
    <mergeCell ref="B126:C126"/>
    <mergeCell ref="A57:K57"/>
    <mergeCell ref="A1:K1"/>
    <mergeCell ref="G168:H168"/>
    <mergeCell ref="B169:D169"/>
    <mergeCell ref="G152:H152"/>
    <mergeCell ref="B151:C151"/>
    <mergeCell ref="G160:H160"/>
    <mergeCell ref="B160:C160"/>
    <mergeCell ref="G134:H134"/>
    <mergeCell ref="B134:C134"/>
  </mergeCells>
  <printOptions gridLines="1"/>
  <pageMargins left="0.75" right="0.75" top="0.75" bottom="0.75" header="0.5" footer="0.5"/>
  <pageSetup fitToHeight="0" fitToWidth="1" horizontalDpi="600" verticalDpi="600" orientation="portrait" paperSize="5" scale="69" r:id="rId1"/>
  <headerFooter alignWithMargins="0">
    <oddHeader>&amp;LCertified Final Results 6/10/02&amp;C&amp;"Arial,Bold"&amp;14State Legislature Tally&amp;RAlabama Republican Party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B19" sqref="B19:D19"/>
    </sheetView>
  </sheetViews>
  <sheetFormatPr defaultColWidth="9.140625" defaultRowHeight="12.75"/>
  <cols>
    <col min="1" max="1" width="13.140625" style="2" customWidth="1"/>
    <col min="2" max="2" width="14.57421875" style="2" customWidth="1"/>
    <col min="3" max="3" width="14.28125" style="2" customWidth="1"/>
    <col min="4" max="4" width="14.7109375" style="2" customWidth="1"/>
    <col min="5" max="16384" width="9.140625" style="2" customWidth="1"/>
  </cols>
  <sheetData>
    <row r="1" ht="15.75">
      <c r="B1" s="135"/>
    </row>
    <row r="3" spans="1:3" ht="15.75">
      <c r="A3" s="136"/>
      <c r="B3" s="137" t="s">
        <v>242</v>
      </c>
      <c r="C3" s="138"/>
    </row>
    <row r="4" spans="1:3" ht="12.75">
      <c r="A4" s="139"/>
      <c r="B4" s="140" t="s">
        <v>3</v>
      </c>
      <c r="C4" s="141" t="s">
        <v>243</v>
      </c>
    </row>
    <row r="5" spans="1:3" ht="12.75">
      <c r="A5" s="142" t="s">
        <v>56</v>
      </c>
      <c r="B5" s="143">
        <v>10675</v>
      </c>
      <c r="C5" s="139">
        <v>8108</v>
      </c>
    </row>
    <row r="6" spans="1:3" ht="12.75">
      <c r="A6" s="142"/>
      <c r="B6" s="143"/>
      <c r="C6" s="139"/>
    </row>
    <row r="7" spans="1:3" ht="12.75">
      <c r="A7" s="144" t="s">
        <v>7</v>
      </c>
      <c r="B7" s="145">
        <f>SUM(B5)</f>
        <v>10675</v>
      </c>
      <c r="C7" s="146">
        <f>SUM(C5)</f>
        <v>8108</v>
      </c>
    </row>
    <row r="8" spans="1:3" ht="12.75">
      <c r="A8" s="147" t="s">
        <v>234</v>
      </c>
      <c r="B8" s="50">
        <f>SUM(B7:C7)</f>
        <v>18783</v>
      </c>
      <c r="C8" s="147"/>
    </row>
    <row r="9" spans="1:3" ht="12.75">
      <c r="A9" s="147" t="s">
        <v>244</v>
      </c>
      <c r="B9" s="72">
        <f>B7/B8</f>
        <v>0.5683330671351754</v>
      </c>
      <c r="C9" s="148">
        <f>C7/B8</f>
        <v>0.43166693286482455</v>
      </c>
    </row>
    <row r="10" ht="12.75">
      <c r="A10" s="147"/>
    </row>
    <row r="11" spans="1:3" ht="15.75">
      <c r="A11" s="147"/>
      <c r="B11" s="149" t="s">
        <v>245</v>
      </c>
      <c r="C11" s="150"/>
    </row>
    <row r="12" spans="1:3" ht="12.75">
      <c r="A12" s="151"/>
      <c r="B12" s="140" t="s">
        <v>246</v>
      </c>
      <c r="C12" s="152" t="s">
        <v>247</v>
      </c>
    </row>
    <row r="13" spans="1:3" ht="12.75">
      <c r="A13" s="151" t="s">
        <v>50</v>
      </c>
      <c r="B13" s="143">
        <v>9042</v>
      </c>
      <c r="C13" s="153">
        <v>7934</v>
      </c>
    </row>
    <row r="14" spans="1:3" ht="12.75">
      <c r="A14" s="151"/>
      <c r="B14" s="143"/>
      <c r="C14" s="153"/>
    </row>
    <row r="15" spans="1:3" ht="12.75">
      <c r="A15" s="144" t="s">
        <v>7</v>
      </c>
      <c r="B15" s="145">
        <f>SUM(B13)</f>
        <v>9042</v>
      </c>
      <c r="C15" s="146">
        <f>SUM(C13)</f>
        <v>7934</v>
      </c>
    </row>
    <row r="16" spans="1:3" ht="12.75">
      <c r="A16" s="147" t="s">
        <v>234</v>
      </c>
      <c r="B16" s="50">
        <f>SUM(B15:C15)</f>
        <v>16976</v>
      </c>
      <c r="C16" s="147"/>
    </row>
    <row r="17" spans="1:3" ht="12.75">
      <c r="A17" s="147" t="s">
        <v>244</v>
      </c>
      <c r="B17" s="72">
        <f>B15/B16</f>
        <v>0.5326343072573044</v>
      </c>
      <c r="C17" s="148">
        <f>C15/B16</f>
        <v>0.46736569274269557</v>
      </c>
    </row>
    <row r="18" ht="12.75">
      <c r="A18" s="147"/>
    </row>
    <row r="19" spans="1:4" ht="15.75">
      <c r="A19" s="154"/>
      <c r="B19" s="137" t="s">
        <v>248</v>
      </c>
      <c r="C19" s="155"/>
      <c r="D19" s="138"/>
    </row>
    <row r="20" spans="1:4" ht="12.75">
      <c r="A20" s="142"/>
      <c r="B20" s="140" t="s">
        <v>249</v>
      </c>
      <c r="C20" s="141" t="s">
        <v>250</v>
      </c>
      <c r="D20" s="140" t="s">
        <v>251</v>
      </c>
    </row>
    <row r="21" spans="1:4" ht="12.75">
      <c r="A21" s="142" t="s">
        <v>252</v>
      </c>
      <c r="B21" s="143">
        <v>11782</v>
      </c>
      <c r="C21" s="139">
        <v>5035</v>
      </c>
      <c r="D21" s="143">
        <v>7174</v>
      </c>
    </row>
    <row r="22" spans="1:4" ht="12.75">
      <c r="A22" s="142"/>
      <c r="B22" s="143"/>
      <c r="C22" s="139"/>
      <c r="D22" s="143"/>
    </row>
    <row r="23" spans="1:4" ht="12.75">
      <c r="A23" s="144" t="s">
        <v>7</v>
      </c>
      <c r="B23" s="145">
        <f>SUM(B21)</f>
        <v>11782</v>
      </c>
      <c r="C23" s="156">
        <f>SUM(C21)</f>
        <v>5035</v>
      </c>
      <c r="D23" s="157">
        <f>SUM(D21)</f>
        <v>7174</v>
      </c>
    </row>
    <row r="24" spans="1:4" ht="12.75">
      <c r="A24" s="147" t="s">
        <v>234</v>
      </c>
      <c r="B24" s="50">
        <f>SUM(B23:D23)</f>
        <v>23991</v>
      </c>
      <c r="C24" s="147"/>
      <c r="D24" s="45"/>
    </row>
    <row r="25" spans="1:4" ht="12.75">
      <c r="A25" s="147" t="s">
        <v>244</v>
      </c>
      <c r="B25" s="72">
        <f>B23/B24</f>
        <v>0.4911008294777208</v>
      </c>
      <c r="C25" s="148">
        <f>C23/B24</f>
        <v>0.20987036805468717</v>
      </c>
      <c r="D25" s="72">
        <f>D23/B24</f>
        <v>0.299028802467592</v>
      </c>
    </row>
    <row r="26" spans="1:4" ht="12.75">
      <c r="A26" s="147"/>
      <c r="B26" s="72" t="s">
        <v>236</v>
      </c>
      <c r="C26" s="148"/>
      <c r="D26" s="148"/>
    </row>
    <row r="27" ht="12.75">
      <c r="A27" s="147"/>
    </row>
    <row r="28" spans="1:4" ht="15.75">
      <c r="A28" s="147"/>
      <c r="B28" s="149" t="s">
        <v>253</v>
      </c>
      <c r="C28" s="158"/>
      <c r="D28" s="150"/>
    </row>
    <row r="29" spans="1:4" ht="12.75">
      <c r="A29" s="151"/>
      <c r="B29" s="140" t="s">
        <v>254</v>
      </c>
      <c r="C29" s="140" t="s">
        <v>46</v>
      </c>
      <c r="D29" s="152" t="s">
        <v>221</v>
      </c>
    </row>
    <row r="30" spans="1:4" ht="12.75">
      <c r="A30" s="151" t="s">
        <v>31</v>
      </c>
      <c r="B30" s="143">
        <v>3624</v>
      </c>
      <c r="C30" s="143">
        <v>2767</v>
      </c>
      <c r="D30" s="153">
        <v>1847</v>
      </c>
    </row>
    <row r="31" spans="1:4" ht="12.75">
      <c r="A31" s="151"/>
      <c r="B31" s="143"/>
      <c r="C31" s="143"/>
      <c r="D31" s="153"/>
    </row>
    <row r="32" spans="1:4" ht="12.75">
      <c r="A32" s="144" t="s">
        <v>7</v>
      </c>
      <c r="B32" s="145">
        <f>SUM(B30)</f>
        <v>3624</v>
      </c>
      <c r="C32" s="159">
        <f>SUM(C30)</f>
        <v>2767</v>
      </c>
      <c r="D32" s="146">
        <f>SUM(D30)</f>
        <v>1847</v>
      </c>
    </row>
    <row r="33" spans="1:3" ht="12.75">
      <c r="A33" s="147" t="s">
        <v>234</v>
      </c>
      <c r="B33" s="50">
        <f>SUM(B32:D32)</f>
        <v>8238</v>
      </c>
      <c r="C33" s="50"/>
    </row>
    <row r="34" spans="1:4" ht="12.75">
      <c r="A34" s="147" t="s">
        <v>244</v>
      </c>
      <c r="B34" s="72">
        <f>B32/B33</f>
        <v>0.4399126001456664</v>
      </c>
      <c r="C34" s="72">
        <f>C32/B33</f>
        <v>0.33588249575139595</v>
      </c>
      <c r="D34" s="43">
        <f>D32/B33</f>
        <v>0.2242049041029376</v>
      </c>
    </row>
    <row r="35" spans="1:4" ht="12.75">
      <c r="A35" s="147"/>
      <c r="B35" s="72" t="s">
        <v>236</v>
      </c>
      <c r="C35" s="72"/>
      <c r="D35" s="43"/>
    </row>
    <row r="36" ht="12.75">
      <c r="A36" s="147"/>
    </row>
    <row r="37" spans="1:3" ht="15.75">
      <c r="A37" s="154"/>
      <c r="B37" s="137" t="s">
        <v>255</v>
      </c>
      <c r="C37" s="138"/>
    </row>
    <row r="38" spans="1:3" ht="12.75">
      <c r="A38" s="142"/>
      <c r="B38" s="140" t="s">
        <v>256</v>
      </c>
      <c r="C38" s="141" t="s">
        <v>257</v>
      </c>
    </row>
    <row r="39" spans="1:3" ht="12.75">
      <c r="A39" s="142" t="s">
        <v>67</v>
      </c>
      <c r="B39" s="143">
        <v>2394</v>
      </c>
      <c r="C39" s="139">
        <v>1185</v>
      </c>
    </row>
    <row r="40" spans="1:3" ht="12.75">
      <c r="A40" s="142"/>
      <c r="B40" s="143"/>
      <c r="C40" s="139"/>
    </row>
    <row r="41" spans="1:3" ht="12.75">
      <c r="A41" s="144" t="s">
        <v>7</v>
      </c>
      <c r="B41" s="145">
        <f>SUM(B39)</f>
        <v>2394</v>
      </c>
      <c r="C41" s="146">
        <f>SUM(C39)</f>
        <v>1185</v>
      </c>
    </row>
    <row r="42" spans="1:3" ht="12.75">
      <c r="A42" s="147" t="s">
        <v>234</v>
      </c>
      <c r="B42" s="50">
        <f>SUM(B41:C41)</f>
        <v>3579</v>
      </c>
      <c r="C42" s="147"/>
    </row>
    <row r="43" spans="1:3" ht="12.75">
      <c r="A43" s="147" t="s">
        <v>244</v>
      </c>
      <c r="B43" s="72">
        <f>B41/B42</f>
        <v>0.6689019279128248</v>
      </c>
      <c r="C43" s="148">
        <f>C41/B42</f>
        <v>0.3310980720871752</v>
      </c>
    </row>
  </sheetData>
  <mergeCells count="5">
    <mergeCell ref="B37:C37"/>
    <mergeCell ref="B3:C3"/>
    <mergeCell ref="B11:C11"/>
    <mergeCell ref="B19:D19"/>
    <mergeCell ref="B28:D28"/>
  </mergeCells>
  <printOptions/>
  <pageMargins left="0.75" right="0.75" top="1" bottom="1" header="0.5" footer="0.5"/>
  <pageSetup horizontalDpi="600" verticalDpi="600" orientation="portrait" paperSize="5" r:id="rId1"/>
  <headerFooter alignWithMargins="0">
    <oddHeader>&amp;LCertified Final Results 6/10/02&amp;C&amp;"Arial,Bold"&amp;12Circuit and District Court Races&amp;RAlabama Republican Party</oddHead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3"/>
  <sheetViews>
    <sheetView workbookViewId="0" topLeftCell="A208">
      <selection activeCell="I36" sqref="I36"/>
    </sheetView>
  </sheetViews>
  <sheetFormatPr defaultColWidth="9.140625" defaultRowHeight="12.75"/>
  <cols>
    <col min="1" max="1" width="15.140625" style="160" bestFit="1" customWidth="1"/>
    <col min="2" max="2" width="15.8515625" style="76" customWidth="1"/>
    <col min="3" max="3" width="15.00390625" style="76" bestFit="1" customWidth="1"/>
    <col min="4" max="4" width="20.8515625" style="76" bestFit="1" customWidth="1"/>
    <col min="5" max="5" width="10.140625" style="76" bestFit="1" customWidth="1"/>
    <col min="6" max="16384" width="9.140625" style="76" customWidth="1"/>
  </cols>
  <sheetData>
    <row r="1" ht="12.75">
      <c r="B1" s="161"/>
    </row>
    <row r="3" spans="1:3" ht="12.75">
      <c r="A3" s="162"/>
      <c r="B3" s="163" t="s">
        <v>258</v>
      </c>
      <c r="C3" s="164"/>
    </row>
    <row r="4" spans="1:3" ht="12.75">
      <c r="A4" s="165"/>
      <c r="B4" s="166" t="s">
        <v>259</v>
      </c>
      <c r="C4" s="81" t="s">
        <v>260</v>
      </c>
    </row>
    <row r="5" spans="1:3" ht="12.75">
      <c r="A5" s="93" t="s">
        <v>7</v>
      </c>
      <c r="B5" s="94">
        <v>9423</v>
      </c>
      <c r="C5" s="95">
        <v>10470</v>
      </c>
    </row>
    <row r="6" spans="1:3" ht="12.75">
      <c r="A6" s="80" t="s">
        <v>234</v>
      </c>
      <c r="B6" s="121">
        <f>SUM(B5:C5)</f>
        <v>19893</v>
      </c>
      <c r="C6" s="110"/>
    </row>
    <row r="7" spans="1:3" ht="12.75">
      <c r="A7" s="80" t="s">
        <v>244</v>
      </c>
      <c r="B7" s="167">
        <f>B5/B6</f>
        <v>0.47368421052631576</v>
      </c>
      <c r="C7" s="168">
        <f>C5/B6</f>
        <v>0.5263157894736842</v>
      </c>
    </row>
    <row r="8" ht="12.75">
      <c r="A8" s="125"/>
    </row>
    <row r="9" spans="1:3" ht="12.75">
      <c r="A9" s="125"/>
      <c r="B9" s="132" t="s">
        <v>261</v>
      </c>
      <c r="C9" s="133"/>
    </row>
    <row r="10" spans="1:3" ht="12.75">
      <c r="A10" s="125"/>
      <c r="B10" s="77" t="s">
        <v>262</v>
      </c>
      <c r="C10" s="81" t="s">
        <v>263</v>
      </c>
    </row>
    <row r="11" spans="1:3" ht="12.75">
      <c r="A11" s="93" t="s">
        <v>7</v>
      </c>
      <c r="B11" s="94">
        <v>424</v>
      </c>
      <c r="C11" s="95">
        <v>641</v>
      </c>
    </row>
    <row r="12" spans="1:3" ht="12.75">
      <c r="A12" s="80" t="s">
        <v>234</v>
      </c>
      <c r="B12" s="121">
        <f>SUM(B11:C11)</f>
        <v>1065</v>
      </c>
      <c r="C12" s="110"/>
    </row>
    <row r="13" spans="1:3" ht="12.75">
      <c r="A13" s="80" t="s">
        <v>244</v>
      </c>
      <c r="B13" s="167">
        <f>B11/B12</f>
        <v>0.39812206572769954</v>
      </c>
      <c r="C13" s="168">
        <f>C11/B12</f>
        <v>0.6018779342723005</v>
      </c>
    </row>
    <row r="14" ht="12.75">
      <c r="A14" s="125"/>
    </row>
    <row r="15" spans="1:3" ht="12.75">
      <c r="A15" s="165"/>
      <c r="B15" s="163" t="s">
        <v>264</v>
      </c>
      <c r="C15" s="164"/>
    </row>
    <row r="16" spans="1:3" ht="12.75">
      <c r="A16" s="165"/>
      <c r="B16" s="82" t="s">
        <v>265</v>
      </c>
      <c r="C16" s="169" t="s">
        <v>129</v>
      </c>
    </row>
    <row r="17" spans="1:3" ht="12.75">
      <c r="A17" s="93" t="s">
        <v>7</v>
      </c>
      <c r="B17" s="102">
        <v>4458</v>
      </c>
      <c r="C17" s="103">
        <v>2159</v>
      </c>
    </row>
    <row r="18" spans="1:3" ht="12.75">
      <c r="A18" s="80" t="s">
        <v>234</v>
      </c>
      <c r="B18" s="110">
        <f>SUM(B17:C17)</f>
        <v>6617</v>
      </c>
      <c r="C18" s="80"/>
    </row>
    <row r="19" spans="1:3" ht="12.75">
      <c r="A19" s="80" t="s">
        <v>244</v>
      </c>
      <c r="B19" s="168">
        <f>B17/B18</f>
        <v>0.6737192081003476</v>
      </c>
      <c r="C19" s="170">
        <f>C17/B18</f>
        <v>0.3262807918996524</v>
      </c>
    </row>
    <row r="20" ht="12.75">
      <c r="A20" s="125"/>
    </row>
    <row r="21" spans="1:3" ht="12.75">
      <c r="A21" s="125"/>
      <c r="B21" s="132" t="s">
        <v>266</v>
      </c>
      <c r="C21" s="133"/>
    </row>
    <row r="22" spans="1:3" ht="12.75">
      <c r="A22" s="125"/>
      <c r="B22" s="82" t="s">
        <v>147</v>
      </c>
      <c r="C22" s="78" t="s">
        <v>267</v>
      </c>
    </row>
    <row r="23" spans="1:3" ht="12.75">
      <c r="A23" s="93" t="s">
        <v>7</v>
      </c>
      <c r="B23" s="102">
        <v>2426</v>
      </c>
      <c r="C23" s="103">
        <v>2380</v>
      </c>
    </row>
    <row r="24" spans="1:3" ht="12.75">
      <c r="A24" s="80" t="s">
        <v>234</v>
      </c>
      <c r="B24" s="110">
        <f>SUM(B23:C23)</f>
        <v>4806</v>
      </c>
      <c r="C24" s="80"/>
    </row>
    <row r="25" spans="1:3" ht="12.75">
      <c r="A25" s="80" t="s">
        <v>244</v>
      </c>
      <c r="B25" s="168">
        <f>B23/B24</f>
        <v>0.5047856845609655</v>
      </c>
      <c r="C25" s="170">
        <f>C23/B24</f>
        <v>0.49521431543903455</v>
      </c>
    </row>
    <row r="26" ht="12.75">
      <c r="A26" s="125"/>
    </row>
    <row r="27" spans="1:3" ht="12.75">
      <c r="A27" s="165"/>
      <c r="B27" s="163" t="s">
        <v>268</v>
      </c>
      <c r="C27" s="164"/>
    </row>
    <row r="28" spans="1:3" ht="12.75">
      <c r="A28" s="165"/>
      <c r="B28" s="82" t="s">
        <v>269</v>
      </c>
      <c r="C28" s="169" t="s">
        <v>270</v>
      </c>
    </row>
    <row r="29" spans="1:3" ht="12.75">
      <c r="A29" s="93" t="s">
        <v>7</v>
      </c>
      <c r="B29" s="102">
        <v>3508</v>
      </c>
      <c r="C29" s="103">
        <v>1830</v>
      </c>
    </row>
    <row r="30" spans="1:3" ht="12.75">
      <c r="A30" s="80" t="s">
        <v>234</v>
      </c>
      <c r="B30" s="110">
        <f>SUM(B29:C29)</f>
        <v>5338</v>
      </c>
      <c r="C30" s="80"/>
    </row>
    <row r="31" spans="1:3" ht="12.75">
      <c r="A31" s="80" t="s">
        <v>244</v>
      </c>
      <c r="B31" s="168">
        <f>B29/B30</f>
        <v>0.6571749718995878</v>
      </c>
      <c r="C31" s="170">
        <f>C29/B30</f>
        <v>0.34282502810041215</v>
      </c>
    </row>
    <row r="32" ht="12.75">
      <c r="A32" s="125"/>
    </row>
    <row r="33" spans="1:4" ht="12.75">
      <c r="A33" s="125"/>
      <c r="B33" s="132" t="s">
        <v>271</v>
      </c>
      <c r="C33" s="134"/>
      <c r="D33" s="133"/>
    </row>
    <row r="34" spans="1:4" ht="12.75">
      <c r="A34" s="125"/>
      <c r="B34" s="77" t="s">
        <v>272</v>
      </c>
      <c r="C34" s="109" t="s">
        <v>176</v>
      </c>
      <c r="D34" s="81" t="s">
        <v>273</v>
      </c>
    </row>
    <row r="35" spans="1:4" ht="12.75">
      <c r="A35" s="93" t="s">
        <v>7</v>
      </c>
      <c r="B35" s="94">
        <v>1520</v>
      </c>
      <c r="C35" s="113">
        <v>1577</v>
      </c>
      <c r="D35" s="95">
        <v>1768</v>
      </c>
    </row>
    <row r="36" spans="1:4" ht="12.75">
      <c r="A36" s="80" t="s">
        <v>234</v>
      </c>
      <c r="B36" s="121">
        <f>SUM(B35:D35)</f>
        <v>4865</v>
      </c>
      <c r="C36" s="110"/>
      <c r="D36" s="171"/>
    </row>
    <row r="37" spans="1:4" ht="12.75">
      <c r="A37" s="80" t="s">
        <v>244</v>
      </c>
      <c r="B37" s="167">
        <f>B35/B36</f>
        <v>0.31243576567317577</v>
      </c>
      <c r="C37" s="168">
        <f>C35/B36</f>
        <v>0.32415210688591983</v>
      </c>
      <c r="D37" s="168">
        <f>D35/B36</f>
        <v>0.3634121274409044</v>
      </c>
    </row>
    <row r="38" spans="1:4" ht="12.75">
      <c r="A38" s="125"/>
      <c r="C38" s="172" t="s">
        <v>274</v>
      </c>
      <c r="D38" s="171"/>
    </row>
    <row r="39" ht="12.75">
      <c r="A39" s="125"/>
    </row>
    <row r="40" spans="1:3" ht="12.75">
      <c r="A40" s="165"/>
      <c r="B40" s="163" t="s">
        <v>275</v>
      </c>
      <c r="C40" s="164"/>
    </row>
    <row r="41" spans="1:3" ht="12.75">
      <c r="A41" s="165"/>
      <c r="B41" s="166" t="s">
        <v>276</v>
      </c>
      <c r="C41" s="81" t="s">
        <v>277</v>
      </c>
    </row>
    <row r="42" spans="1:3" ht="12.75">
      <c r="A42" s="93" t="s">
        <v>7</v>
      </c>
      <c r="B42" s="94">
        <v>1647</v>
      </c>
      <c r="C42" s="95">
        <v>3343</v>
      </c>
    </row>
    <row r="43" spans="1:3" ht="12.75">
      <c r="A43" s="80" t="s">
        <v>234</v>
      </c>
      <c r="B43" s="121">
        <f>SUM(B42:C42)</f>
        <v>4990</v>
      </c>
      <c r="C43" s="110"/>
    </row>
    <row r="44" spans="1:3" ht="12.75">
      <c r="A44" s="80" t="s">
        <v>244</v>
      </c>
      <c r="B44" s="167">
        <f>B42/B43</f>
        <v>0.330060120240481</v>
      </c>
      <c r="C44" s="168">
        <f>C42/B43</f>
        <v>0.6699398797595191</v>
      </c>
    </row>
    <row r="45" ht="12.75">
      <c r="A45" s="125"/>
    </row>
    <row r="46" spans="1:3" ht="12.75">
      <c r="A46" s="125"/>
      <c r="B46" s="132" t="s">
        <v>278</v>
      </c>
      <c r="C46" s="133"/>
    </row>
    <row r="47" spans="1:3" ht="12.75">
      <c r="A47" s="125"/>
      <c r="B47" s="77" t="s">
        <v>279</v>
      </c>
      <c r="C47" s="81" t="s">
        <v>280</v>
      </c>
    </row>
    <row r="48" spans="1:3" ht="12.75">
      <c r="A48" s="93" t="s">
        <v>7</v>
      </c>
      <c r="B48" s="94">
        <v>1835</v>
      </c>
      <c r="C48" s="95">
        <v>2439</v>
      </c>
    </row>
    <row r="49" spans="1:3" ht="12.75">
      <c r="A49" s="80" t="s">
        <v>234</v>
      </c>
      <c r="B49" s="121">
        <f>SUM(B48:C48)</f>
        <v>4274</v>
      </c>
      <c r="C49" s="110"/>
    </row>
    <row r="50" spans="1:3" ht="12.75">
      <c r="A50" s="80" t="s">
        <v>244</v>
      </c>
      <c r="B50" s="167">
        <f>B48/B49</f>
        <v>0.4293401965372017</v>
      </c>
      <c r="C50" s="168">
        <f>C48/B49</f>
        <v>0.5706598034627983</v>
      </c>
    </row>
    <row r="51" ht="12.75">
      <c r="A51" s="125"/>
    </row>
    <row r="52" spans="1:3" ht="12.75">
      <c r="A52" s="165"/>
      <c r="B52" s="163" t="s">
        <v>281</v>
      </c>
      <c r="C52" s="164"/>
    </row>
    <row r="53" spans="1:3" ht="12.75">
      <c r="A53" s="165"/>
      <c r="B53" s="82" t="s">
        <v>72</v>
      </c>
      <c r="C53" s="169" t="s">
        <v>282</v>
      </c>
    </row>
    <row r="54" spans="1:3" ht="12.75">
      <c r="A54" s="93" t="s">
        <v>7</v>
      </c>
      <c r="B54" s="102">
        <v>2396</v>
      </c>
      <c r="C54" s="103">
        <v>2273</v>
      </c>
    </row>
    <row r="55" spans="1:3" ht="12.75">
      <c r="A55" s="80" t="s">
        <v>234</v>
      </c>
      <c r="B55" s="110">
        <f>SUM(B54:C54)</f>
        <v>4669</v>
      </c>
      <c r="C55" s="80"/>
    </row>
    <row r="56" spans="1:3" ht="12.75">
      <c r="A56" s="80" t="s">
        <v>244</v>
      </c>
      <c r="B56" s="168">
        <f>B54/B55</f>
        <v>0.5131719854358535</v>
      </c>
      <c r="C56" s="170">
        <f>C54/B55</f>
        <v>0.4868280145641465</v>
      </c>
    </row>
    <row r="57" ht="12.75">
      <c r="A57" s="125"/>
    </row>
    <row r="58" spans="1:5" ht="12.75">
      <c r="A58" s="125"/>
      <c r="B58" s="132" t="s">
        <v>283</v>
      </c>
      <c r="C58" s="134"/>
      <c r="D58" s="134"/>
      <c r="E58" s="133"/>
    </row>
    <row r="59" spans="1:5" ht="12.75">
      <c r="A59" s="125"/>
      <c r="B59" s="82" t="s">
        <v>284</v>
      </c>
      <c r="C59" s="104" t="s">
        <v>285</v>
      </c>
      <c r="D59" s="104" t="s">
        <v>286</v>
      </c>
      <c r="E59" s="78" t="s">
        <v>287</v>
      </c>
    </row>
    <row r="60" spans="1:5" ht="12.75">
      <c r="A60" s="93" t="s">
        <v>7</v>
      </c>
      <c r="B60" s="102">
        <v>1819</v>
      </c>
      <c r="C60" s="108">
        <v>743</v>
      </c>
      <c r="D60" s="108">
        <v>928</v>
      </c>
      <c r="E60" s="103">
        <v>818</v>
      </c>
    </row>
    <row r="61" spans="1:5" ht="12.75">
      <c r="A61" s="80" t="s">
        <v>234</v>
      </c>
      <c r="B61" s="110">
        <f>SUM(B60:E60)</f>
        <v>4308</v>
      </c>
      <c r="C61" s="121"/>
      <c r="D61" s="173"/>
      <c r="E61" s="173"/>
    </row>
    <row r="62" spans="1:5" ht="12.75">
      <c r="A62" s="80" t="s">
        <v>244</v>
      </c>
      <c r="B62" s="168">
        <f>B60/B61</f>
        <v>0.4222376973073352</v>
      </c>
      <c r="C62" s="167">
        <f>C60/B61</f>
        <v>0.1724698235840297</v>
      </c>
      <c r="D62" s="167">
        <f>D60/B61</f>
        <v>0.21541318477251625</v>
      </c>
      <c r="E62" s="167">
        <f>E60/B61</f>
        <v>0.18987929433611886</v>
      </c>
    </row>
    <row r="63" spans="1:4" ht="12.75">
      <c r="A63" s="125"/>
      <c r="D63" s="174" t="s">
        <v>288</v>
      </c>
    </row>
    <row r="64" ht="12.75">
      <c r="A64" s="125"/>
    </row>
    <row r="65" spans="1:3" ht="12.75">
      <c r="A65" s="165"/>
      <c r="B65" s="163" t="s">
        <v>289</v>
      </c>
      <c r="C65" s="164"/>
    </row>
    <row r="66" spans="1:3" ht="12.75">
      <c r="A66" s="165"/>
      <c r="B66" s="82" t="s">
        <v>192</v>
      </c>
      <c r="C66" s="169" t="s">
        <v>37</v>
      </c>
    </row>
    <row r="67" spans="1:3" ht="12.75">
      <c r="A67" s="93" t="s">
        <v>7</v>
      </c>
      <c r="B67" s="102">
        <v>4503</v>
      </c>
      <c r="C67" s="103">
        <v>2664</v>
      </c>
    </row>
    <row r="68" spans="1:3" ht="12.75">
      <c r="A68" s="80" t="s">
        <v>234</v>
      </c>
      <c r="B68" s="110">
        <f>SUM(B67:C67)</f>
        <v>7167</v>
      </c>
      <c r="C68" s="80"/>
    </row>
    <row r="69" spans="1:3" ht="12.75">
      <c r="A69" s="80" t="s">
        <v>244</v>
      </c>
      <c r="B69" s="168">
        <f>B67/B68</f>
        <v>0.6282963583089158</v>
      </c>
      <c r="C69" s="170">
        <f>C67/B68</f>
        <v>0.3717036416910841</v>
      </c>
    </row>
    <row r="70" ht="12.75">
      <c r="A70" s="125"/>
    </row>
    <row r="71" spans="1:3" ht="12.75">
      <c r="A71" s="125"/>
      <c r="B71" s="132" t="s">
        <v>290</v>
      </c>
      <c r="C71" s="133"/>
    </row>
    <row r="72" spans="1:3" ht="12.75">
      <c r="A72" s="125"/>
      <c r="B72" s="82" t="s">
        <v>291</v>
      </c>
      <c r="C72" s="78" t="s">
        <v>292</v>
      </c>
    </row>
    <row r="73" spans="1:3" ht="12.75">
      <c r="A73" s="93" t="s">
        <v>7</v>
      </c>
      <c r="B73" s="102">
        <v>3734</v>
      </c>
      <c r="C73" s="103">
        <v>1942</v>
      </c>
    </row>
    <row r="74" spans="1:3" ht="12.75">
      <c r="A74" s="80" t="s">
        <v>234</v>
      </c>
      <c r="B74" s="110">
        <f>SUM(B73:C73)</f>
        <v>5676</v>
      </c>
      <c r="C74" s="80"/>
    </row>
    <row r="75" spans="1:3" ht="12.75">
      <c r="A75" s="80" t="s">
        <v>244</v>
      </c>
      <c r="B75" s="168">
        <f>B73/B74</f>
        <v>0.6578576462297393</v>
      </c>
      <c r="C75" s="170">
        <f>C73/B74</f>
        <v>0.34214235377026075</v>
      </c>
    </row>
    <row r="76" ht="12.75">
      <c r="A76" s="125"/>
    </row>
    <row r="77" spans="1:3" ht="12.75">
      <c r="A77" s="165"/>
      <c r="B77" s="163" t="s">
        <v>293</v>
      </c>
      <c r="C77" s="164"/>
    </row>
    <row r="78" spans="1:3" ht="12.75">
      <c r="A78" s="165"/>
      <c r="B78" s="166" t="s">
        <v>294</v>
      </c>
      <c r="C78" s="81" t="s">
        <v>295</v>
      </c>
    </row>
    <row r="79" spans="1:3" ht="12.75">
      <c r="A79" s="93" t="s">
        <v>7</v>
      </c>
      <c r="B79" s="94">
        <v>1236</v>
      </c>
      <c r="C79" s="95">
        <v>1459</v>
      </c>
    </row>
    <row r="80" spans="1:3" ht="12.75">
      <c r="A80" s="80" t="s">
        <v>234</v>
      </c>
      <c r="B80" s="121">
        <f>SUM(B79:C79)</f>
        <v>2695</v>
      </c>
      <c r="C80" s="110"/>
    </row>
    <row r="81" spans="1:3" ht="12.75">
      <c r="A81" s="80" t="s">
        <v>244</v>
      </c>
      <c r="B81" s="167">
        <f>B79/B80</f>
        <v>0.45862708719851575</v>
      </c>
      <c r="C81" s="168">
        <f>C79/B80</f>
        <v>0.5413729128014843</v>
      </c>
    </row>
    <row r="82" ht="12.75">
      <c r="A82" s="125"/>
    </row>
    <row r="83" spans="1:3" ht="12.75">
      <c r="A83" s="125"/>
      <c r="B83" s="132" t="s">
        <v>296</v>
      </c>
      <c r="C83" s="133"/>
    </row>
    <row r="84" spans="1:3" ht="12.75">
      <c r="A84" s="125"/>
      <c r="B84" s="82" t="s">
        <v>297</v>
      </c>
      <c r="C84" s="78" t="s">
        <v>58</v>
      </c>
    </row>
    <row r="85" spans="1:3" ht="12.75">
      <c r="A85" s="93" t="s">
        <v>7</v>
      </c>
      <c r="B85" s="102">
        <v>846</v>
      </c>
      <c r="C85" s="103">
        <v>529</v>
      </c>
    </row>
    <row r="86" spans="1:3" ht="12.75">
      <c r="A86" s="80" t="s">
        <v>234</v>
      </c>
      <c r="B86" s="110">
        <f>SUM(B85:C85)</f>
        <v>1375</v>
      </c>
      <c r="C86" s="80"/>
    </row>
    <row r="87" spans="1:3" ht="12.75">
      <c r="A87" s="80" t="s">
        <v>244</v>
      </c>
      <c r="B87" s="168">
        <f>B85/B86</f>
        <v>0.6152727272727273</v>
      </c>
      <c r="C87" s="170">
        <f>C85/B86</f>
        <v>0.38472727272727275</v>
      </c>
    </row>
    <row r="88" ht="12.75">
      <c r="A88" s="125"/>
    </row>
    <row r="89" spans="1:3" ht="12.75">
      <c r="A89" s="165"/>
      <c r="B89" s="163" t="s">
        <v>298</v>
      </c>
      <c r="C89" s="164"/>
    </row>
    <row r="90" spans="1:3" ht="12.75">
      <c r="A90" s="165"/>
      <c r="B90" s="82" t="s">
        <v>299</v>
      </c>
      <c r="C90" s="169" t="s">
        <v>300</v>
      </c>
    </row>
    <row r="91" spans="1:3" ht="12.75">
      <c r="A91" s="93" t="s">
        <v>7</v>
      </c>
      <c r="B91" s="102">
        <v>914</v>
      </c>
      <c r="C91" s="103">
        <v>862</v>
      </c>
    </row>
    <row r="92" spans="1:3" ht="12.75">
      <c r="A92" s="80" t="s">
        <v>234</v>
      </c>
      <c r="B92" s="110">
        <f>SUM(B91:C91)</f>
        <v>1776</v>
      </c>
      <c r="C92" s="80"/>
    </row>
    <row r="93" spans="1:3" ht="12.75">
      <c r="A93" s="80" t="s">
        <v>244</v>
      </c>
      <c r="B93" s="168">
        <f>B91/B92</f>
        <v>0.5146396396396397</v>
      </c>
      <c r="C93" s="170">
        <f>C91/B92</f>
        <v>0.48536036036036034</v>
      </c>
    </row>
    <row r="94" ht="12.75">
      <c r="A94" s="125"/>
    </row>
    <row r="95" spans="1:3" ht="12.75">
      <c r="A95" s="125"/>
      <c r="B95" s="132" t="s">
        <v>301</v>
      </c>
      <c r="C95" s="133"/>
    </row>
    <row r="96" spans="1:3" ht="12.75">
      <c r="A96" s="125"/>
      <c r="B96" s="77" t="s">
        <v>302</v>
      </c>
      <c r="C96" s="81" t="s">
        <v>303</v>
      </c>
    </row>
    <row r="97" spans="1:3" ht="12.75">
      <c r="A97" s="93" t="s">
        <v>7</v>
      </c>
      <c r="B97" s="94">
        <v>803</v>
      </c>
      <c r="C97" s="95">
        <v>1767</v>
      </c>
    </row>
    <row r="98" spans="1:3" ht="12.75">
      <c r="A98" s="80" t="s">
        <v>234</v>
      </c>
      <c r="B98" s="121">
        <f>SUM(B97:C97)</f>
        <v>2570</v>
      </c>
      <c r="C98" s="110"/>
    </row>
    <row r="99" spans="1:3" ht="12.75">
      <c r="A99" s="80" t="s">
        <v>244</v>
      </c>
      <c r="B99" s="167">
        <f>B97/B98</f>
        <v>0.3124513618677043</v>
      </c>
      <c r="C99" s="168">
        <f>C97/B98</f>
        <v>0.6875486381322957</v>
      </c>
    </row>
    <row r="100" ht="12.75">
      <c r="A100" s="125"/>
    </row>
    <row r="101" spans="1:3" ht="12.75">
      <c r="A101" s="165"/>
      <c r="B101" s="163" t="s">
        <v>304</v>
      </c>
      <c r="C101" s="164"/>
    </row>
    <row r="102" spans="1:3" ht="12.75">
      <c r="A102" s="165"/>
      <c r="B102" s="166" t="s">
        <v>305</v>
      </c>
      <c r="C102" s="81" t="s">
        <v>306</v>
      </c>
    </row>
    <row r="103" spans="1:3" ht="12.75">
      <c r="A103" s="93" t="s">
        <v>7</v>
      </c>
      <c r="B103" s="94">
        <v>2592</v>
      </c>
      <c r="C103" s="95">
        <v>4084</v>
      </c>
    </row>
    <row r="104" spans="1:3" ht="12.75">
      <c r="A104" s="80" t="s">
        <v>234</v>
      </c>
      <c r="B104" s="121">
        <f>SUM(B103:C103)</f>
        <v>6676</v>
      </c>
      <c r="C104" s="110"/>
    </row>
    <row r="105" spans="1:3" ht="12.75">
      <c r="A105" s="80" t="s">
        <v>244</v>
      </c>
      <c r="B105" s="167">
        <f>B103/B104</f>
        <v>0.38825644098262435</v>
      </c>
      <c r="C105" s="168">
        <f>C103/B104</f>
        <v>0.6117435590173756</v>
      </c>
    </row>
    <row r="106" ht="12.75">
      <c r="A106" s="125"/>
    </row>
    <row r="107" spans="1:3" ht="12.75">
      <c r="A107" s="125"/>
      <c r="B107" s="132" t="s">
        <v>307</v>
      </c>
      <c r="C107" s="133"/>
    </row>
    <row r="108" spans="1:3" ht="12.75">
      <c r="A108" s="125"/>
      <c r="B108" s="82" t="s">
        <v>308</v>
      </c>
      <c r="C108" s="78" t="s">
        <v>306</v>
      </c>
    </row>
    <row r="109" spans="1:3" ht="12.75">
      <c r="A109" s="93" t="s">
        <v>7</v>
      </c>
      <c r="B109" s="102">
        <v>5459</v>
      </c>
      <c r="C109" s="103">
        <v>1492</v>
      </c>
    </row>
    <row r="110" spans="1:3" ht="12.75">
      <c r="A110" s="80" t="s">
        <v>234</v>
      </c>
      <c r="B110" s="110">
        <f>SUM(B109:C109)</f>
        <v>6951</v>
      </c>
      <c r="C110" s="80"/>
    </row>
    <row r="111" spans="1:3" ht="12.75">
      <c r="A111" s="80" t="s">
        <v>244</v>
      </c>
      <c r="B111" s="168">
        <f>B109/B110</f>
        <v>0.7853546252337793</v>
      </c>
      <c r="C111" s="170">
        <f>C109/B110</f>
        <v>0.2146453747662207</v>
      </c>
    </row>
    <row r="112" ht="12.75">
      <c r="A112" s="125"/>
    </row>
    <row r="113" spans="1:3" ht="12.75">
      <c r="A113" s="165"/>
      <c r="B113" s="163" t="s">
        <v>309</v>
      </c>
      <c r="C113" s="164"/>
    </row>
    <row r="114" spans="1:3" ht="12.75">
      <c r="A114" s="165"/>
      <c r="B114" s="166" t="s">
        <v>147</v>
      </c>
      <c r="C114" s="81" t="s">
        <v>310</v>
      </c>
    </row>
    <row r="115" spans="1:3" ht="12.75">
      <c r="A115" s="93" t="s">
        <v>7</v>
      </c>
      <c r="B115" s="94">
        <v>899</v>
      </c>
      <c r="C115" s="95">
        <v>1339</v>
      </c>
    </row>
    <row r="116" spans="1:3" ht="12.75">
      <c r="A116" s="80" t="s">
        <v>234</v>
      </c>
      <c r="B116" s="121">
        <f>SUM(B115:C115)</f>
        <v>2238</v>
      </c>
      <c r="C116" s="110"/>
    </row>
    <row r="117" spans="1:3" ht="12.75">
      <c r="A117" s="80" t="s">
        <v>244</v>
      </c>
      <c r="B117" s="167">
        <f>B115/B116</f>
        <v>0.401697944593387</v>
      </c>
      <c r="C117" s="168">
        <f>C115/B116</f>
        <v>0.5983020554066131</v>
      </c>
    </row>
    <row r="118" ht="12.75">
      <c r="A118" s="125"/>
    </row>
    <row r="119" spans="1:3" ht="12.75">
      <c r="A119" s="125"/>
      <c r="B119" s="132" t="s">
        <v>311</v>
      </c>
      <c r="C119" s="133"/>
    </row>
    <row r="120" spans="1:3" ht="12.75">
      <c r="A120" s="125"/>
      <c r="B120" s="77" t="s">
        <v>299</v>
      </c>
      <c r="C120" s="81" t="s">
        <v>312</v>
      </c>
    </row>
    <row r="121" spans="1:3" ht="12.75">
      <c r="A121" s="93" t="s">
        <v>7</v>
      </c>
      <c r="B121" s="94">
        <v>854</v>
      </c>
      <c r="C121" s="95">
        <v>1005</v>
      </c>
    </row>
    <row r="122" spans="1:3" ht="12.75">
      <c r="A122" s="80" t="s">
        <v>234</v>
      </c>
      <c r="B122" s="121">
        <f>SUM(B121:C121)</f>
        <v>1859</v>
      </c>
      <c r="C122" s="110"/>
    </row>
    <row r="123" spans="1:3" ht="12.75">
      <c r="A123" s="80" t="s">
        <v>244</v>
      </c>
      <c r="B123" s="167">
        <f>B121/B122</f>
        <v>0.4593867670790748</v>
      </c>
      <c r="C123" s="168">
        <f>C121/B122</f>
        <v>0.5406132329209252</v>
      </c>
    </row>
    <row r="124" ht="12.75">
      <c r="A124" s="125"/>
    </row>
    <row r="125" spans="1:3" ht="12.75">
      <c r="A125" s="165"/>
      <c r="B125" s="163" t="s">
        <v>313</v>
      </c>
      <c r="C125" s="164"/>
    </row>
    <row r="126" spans="1:3" ht="12.75">
      <c r="A126" s="165"/>
      <c r="B126" s="82" t="s">
        <v>314</v>
      </c>
      <c r="C126" s="169" t="s">
        <v>315</v>
      </c>
    </row>
    <row r="127" spans="1:3" ht="12.75">
      <c r="A127" s="93" t="s">
        <v>7</v>
      </c>
      <c r="B127" s="102">
        <v>2995</v>
      </c>
      <c r="C127" s="103">
        <v>1446</v>
      </c>
    </row>
    <row r="128" spans="1:3" ht="12.75">
      <c r="A128" s="80" t="s">
        <v>234</v>
      </c>
      <c r="B128" s="110">
        <f>SUM(B127:C127)</f>
        <v>4441</v>
      </c>
      <c r="C128" s="80"/>
    </row>
    <row r="129" spans="1:3" ht="12.75">
      <c r="A129" s="80" t="s">
        <v>244</v>
      </c>
      <c r="B129" s="168">
        <f>B127/B128</f>
        <v>0.6743976581850935</v>
      </c>
      <c r="C129" s="170">
        <f>C127/B128</f>
        <v>0.32560234181490655</v>
      </c>
    </row>
    <row r="130" ht="12.75">
      <c r="A130" s="125"/>
    </row>
    <row r="131" spans="1:3" ht="12.75">
      <c r="A131" s="125"/>
      <c r="B131" s="132" t="s">
        <v>316</v>
      </c>
      <c r="C131" s="133"/>
    </row>
    <row r="132" spans="1:3" ht="12.75">
      <c r="A132" s="125"/>
      <c r="B132" s="82" t="s">
        <v>317</v>
      </c>
      <c r="C132" s="78" t="s">
        <v>318</v>
      </c>
    </row>
    <row r="133" spans="1:3" ht="12.75">
      <c r="A133" s="93" t="s">
        <v>7</v>
      </c>
      <c r="B133" s="102">
        <v>17528</v>
      </c>
      <c r="C133" s="103">
        <v>9776</v>
      </c>
    </row>
    <row r="134" spans="1:3" ht="12.75">
      <c r="A134" s="80" t="s">
        <v>234</v>
      </c>
      <c r="B134" s="110">
        <f>SUM(B133:C133)</f>
        <v>27304</v>
      </c>
      <c r="C134" s="80"/>
    </row>
    <row r="135" spans="1:3" ht="12.75">
      <c r="A135" s="80" t="s">
        <v>244</v>
      </c>
      <c r="B135" s="168">
        <f>B133/B134</f>
        <v>0.6419572223849985</v>
      </c>
      <c r="C135" s="170">
        <f>C133/B134</f>
        <v>0.3580427776150015</v>
      </c>
    </row>
    <row r="136" ht="12.75">
      <c r="A136" s="125"/>
    </row>
    <row r="137" spans="1:3" ht="12.75">
      <c r="A137" s="165"/>
      <c r="B137" s="163" t="s">
        <v>319</v>
      </c>
      <c r="C137" s="164"/>
    </row>
    <row r="138" spans="1:3" ht="12.75">
      <c r="A138" s="165"/>
      <c r="B138" s="82" t="s">
        <v>320</v>
      </c>
      <c r="C138" s="169" t="s">
        <v>321</v>
      </c>
    </row>
    <row r="139" spans="1:3" ht="12.75">
      <c r="A139" s="93" t="s">
        <v>7</v>
      </c>
      <c r="B139" s="102">
        <v>20094</v>
      </c>
      <c r="C139" s="103">
        <v>11311</v>
      </c>
    </row>
    <row r="140" spans="1:3" ht="12.75">
      <c r="A140" s="80" t="s">
        <v>234</v>
      </c>
      <c r="B140" s="110">
        <f>SUM(B139:C139)</f>
        <v>31405</v>
      </c>
      <c r="C140" s="80"/>
    </row>
    <row r="141" spans="1:3" ht="12.75">
      <c r="A141" s="80" t="s">
        <v>244</v>
      </c>
      <c r="B141" s="168">
        <f>B139/B140</f>
        <v>0.6398344212704983</v>
      </c>
      <c r="C141" s="170">
        <f>C139/B140</f>
        <v>0.36016557872950167</v>
      </c>
    </row>
    <row r="142" ht="12.75">
      <c r="A142" s="125"/>
    </row>
    <row r="143" spans="1:3" ht="12.75">
      <c r="A143" s="125"/>
      <c r="B143" s="132" t="s">
        <v>322</v>
      </c>
      <c r="C143" s="133"/>
    </row>
    <row r="144" spans="1:3" ht="12.75">
      <c r="A144" s="125"/>
      <c r="B144" s="82" t="s">
        <v>323</v>
      </c>
      <c r="C144" s="78" t="s">
        <v>324</v>
      </c>
    </row>
    <row r="145" spans="1:3" ht="12.75">
      <c r="A145" s="93" t="s">
        <v>7</v>
      </c>
      <c r="B145" s="102">
        <v>21213</v>
      </c>
      <c r="C145" s="103">
        <v>6283</v>
      </c>
    </row>
    <row r="146" spans="1:3" ht="12.75">
      <c r="A146" s="80" t="s">
        <v>234</v>
      </c>
      <c r="B146" s="110">
        <f>SUM(B145:C145)</f>
        <v>27496</v>
      </c>
      <c r="C146" s="80"/>
    </row>
    <row r="147" spans="1:3" ht="12.75">
      <c r="A147" s="80" t="s">
        <v>244</v>
      </c>
      <c r="B147" s="168">
        <f>B145/B146</f>
        <v>0.7714940354960722</v>
      </c>
      <c r="C147" s="170">
        <f>C145/B146</f>
        <v>0.22850596450392785</v>
      </c>
    </row>
    <row r="148" ht="12.75">
      <c r="A148" s="125"/>
    </row>
    <row r="149" spans="1:3" ht="12.75">
      <c r="A149" s="165"/>
      <c r="B149" s="163" t="s">
        <v>325</v>
      </c>
      <c r="C149" s="164"/>
    </row>
    <row r="150" spans="1:3" ht="12.75">
      <c r="A150" s="165"/>
      <c r="B150" s="82" t="s">
        <v>326</v>
      </c>
      <c r="C150" s="169" t="s">
        <v>327</v>
      </c>
    </row>
    <row r="151" spans="1:3" ht="12.75">
      <c r="A151" s="93" t="s">
        <v>7</v>
      </c>
      <c r="B151" s="102">
        <v>18964</v>
      </c>
      <c r="C151" s="103">
        <v>7680</v>
      </c>
    </row>
    <row r="152" spans="1:3" ht="12.75">
      <c r="A152" s="80" t="s">
        <v>234</v>
      </c>
      <c r="B152" s="110">
        <f>SUM(B151:C151)</f>
        <v>26644</v>
      </c>
      <c r="C152" s="80"/>
    </row>
    <row r="153" spans="1:3" ht="12.75">
      <c r="A153" s="80" t="s">
        <v>244</v>
      </c>
      <c r="B153" s="168">
        <f>B151/B152</f>
        <v>0.7117549917429815</v>
      </c>
      <c r="C153" s="170">
        <f>C151/B152</f>
        <v>0.2882450082570185</v>
      </c>
    </row>
    <row r="154" ht="12.75">
      <c r="A154" s="125"/>
    </row>
    <row r="155" spans="1:3" ht="12.75">
      <c r="A155" s="125"/>
      <c r="B155" s="132" t="s">
        <v>328</v>
      </c>
      <c r="C155" s="133"/>
    </row>
    <row r="156" spans="1:3" ht="12.75">
      <c r="A156" s="125"/>
      <c r="B156" s="82" t="s">
        <v>170</v>
      </c>
      <c r="C156" s="78" t="s">
        <v>329</v>
      </c>
    </row>
    <row r="157" spans="1:3" ht="12.75">
      <c r="A157" s="93" t="s">
        <v>7</v>
      </c>
      <c r="B157" s="102">
        <v>18362</v>
      </c>
      <c r="C157" s="103">
        <v>8064</v>
      </c>
    </row>
    <row r="158" spans="1:3" ht="12.75">
      <c r="A158" s="80" t="s">
        <v>234</v>
      </c>
      <c r="B158" s="110">
        <f>SUM(B157:C157)</f>
        <v>26426</v>
      </c>
      <c r="C158" s="80"/>
    </row>
    <row r="159" spans="1:3" ht="12.75">
      <c r="A159" s="80" t="s">
        <v>244</v>
      </c>
      <c r="B159" s="168">
        <f>B157/B158</f>
        <v>0.6948459850147581</v>
      </c>
      <c r="C159" s="170">
        <f>C157/B158</f>
        <v>0.3051540149852418</v>
      </c>
    </row>
    <row r="160" ht="12.75">
      <c r="A160" s="125"/>
    </row>
    <row r="161" spans="1:3" ht="12.75">
      <c r="A161" s="165"/>
      <c r="B161" s="163" t="s">
        <v>330</v>
      </c>
      <c r="C161" s="164"/>
    </row>
    <row r="162" spans="1:3" ht="12.75">
      <c r="A162" s="165"/>
      <c r="B162" s="82" t="s">
        <v>331</v>
      </c>
      <c r="C162" s="169" t="s">
        <v>332</v>
      </c>
    </row>
    <row r="163" spans="1:3" ht="12.75">
      <c r="A163" s="93" t="s">
        <v>7</v>
      </c>
      <c r="B163" s="102">
        <v>19994</v>
      </c>
      <c r="C163" s="103">
        <v>9675</v>
      </c>
    </row>
    <row r="164" spans="1:3" ht="12.75">
      <c r="A164" s="80" t="s">
        <v>234</v>
      </c>
      <c r="B164" s="110">
        <f>SUM(B163:C163)</f>
        <v>29669</v>
      </c>
      <c r="C164" s="80"/>
    </row>
    <row r="165" spans="1:3" ht="12.75">
      <c r="A165" s="80" t="s">
        <v>244</v>
      </c>
      <c r="B165" s="168">
        <f>B163/B164</f>
        <v>0.6739020526475445</v>
      </c>
      <c r="C165" s="170">
        <f>C163/B164</f>
        <v>0.3260979473524554</v>
      </c>
    </row>
    <row r="166" ht="12.75">
      <c r="A166" s="125"/>
    </row>
    <row r="167" spans="1:3" ht="12.75">
      <c r="A167" s="125"/>
      <c r="B167" s="132" t="s">
        <v>333</v>
      </c>
      <c r="C167" s="133"/>
    </row>
    <row r="168" spans="1:3" ht="12.75">
      <c r="A168" s="125"/>
      <c r="B168" s="77" t="s">
        <v>334</v>
      </c>
      <c r="C168" s="81" t="s">
        <v>46</v>
      </c>
    </row>
    <row r="169" spans="1:3" ht="12.75">
      <c r="A169" s="93" t="s">
        <v>7</v>
      </c>
      <c r="B169" s="94">
        <v>12339</v>
      </c>
      <c r="C169" s="95">
        <v>13078</v>
      </c>
    </row>
    <row r="170" spans="1:3" ht="12.75">
      <c r="A170" s="80" t="s">
        <v>234</v>
      </c>
      <c r="B170" s="121">
        <f>SUM(B169:C169)</f>
        <v>25417</v>
      </c>
      <c r="C170" s="110"/>
    </row>
    <row r="171" spans="1:3" ht="12.75">
      <c r="A171" s="80" t="s">
        <v>244</v>
      </c>
      <c r="B171" s="167">
        <f>B169/B170</f>
        <v>0.48546248573789197</v>
      </c>
      <c r="C171" s="168">
        <f>C169/B170</f>
        <v>0.514537514262108</v>
      </c>
    </row>
    <row r="172" ht="12.75">
      <c r="A172" s="125"/>
    </row>
    <row r="173" spans="1:3" ht="12.75">
      <c r="A173" s="165"/>
      <c r="B173" s="163" t="s">
        <v>335</v>
      </c>
      <c r="C173" s="164"/>
    </row>
    <row r="174" spans="1:3" ht="12.75">
      <c r="A174" s="165"/>
      <c r="B174" s="82" t="s">
        <v>336</v>
      </c>
      <c r="C174" s="169" t="s">
        <v>337</v>
      </c>
    </row>
    <row r="175" spans="1:3" ht="12.75">
      <c r="A175" s="93" t="s">
        <v>7</v>
      </c>
      <c r="B175" s="102">
        <v>16619</v>
      </c>
      <c r="C175" s="103">
        <v>11522</v>
      </c>
    </row>
    <row r="176" spans="1:3" ht="12.75">
      <c r="A176" s="80" t="s">
        <v>234</v>
      </c>
      <c r="B176" s="110">
        <f>SUM(B175:C175)</f>
        <v>28141</v>
      </c>
      <c r="C176" s="80"/>
    </row>
    <row r="177" spans="1:3" ht="12.75">
      <c r="A177" s="80" t="s">
        <v>244</v>
      </c>
      <c r="B177" s="168">
        <f>B175/B176</f>
        <v>0.5905618137237483</v>
      </c>
      <c r="C177" s="170">
        <f>C175/B176</f>
        <v>0.4094381862762517</v>
      </c>
    </row>
    <row r="178" ht="12.75">
      <c r="A178" s="125"/>
    </row>
    <row r="179" spans="1:3" ht="12.75">
      <c r="A179" s="125"/>
      <c r="B179" s="132" t="s">
        <v>338</v>
      </c>
      <c r="C179" s="133"/>
    </row>
    <row r="180" spans="1:3" ht="12.75">
      <c r="A180" s="125"/>
      <c r="B180" s="77" t="s">
        <v>339</v>
      </c>
      <c r="C180" s="81" t="s">
        <v>145</v>
      </c>
    </row>
    <row r="181" spans="1:3" ht="12.75">
      <c r="A181" s="93" t="s">
        <v>7</v>
      </c>
      <c r="B181" s="94">
        <v>6228</v>
      </c>
      <c r="C181" s="95">
        <v>8530</v>
      </c>
    </row>
    <row r="182" spans="1:3" ht="12.75">
      <c r="A182" s="80" t="s">
        <v>234</v>
      </c>
      <c r="B182" s="121">
        <f>SUM(B181:C181)</f>
        <v>14758</v>
      </c>
      <c r="C182" s="110"/>
    </row>
    <row r="183" spans="1:3" ht="12.75">
      <c r="A183" s="80" t="s">
        <v>244</v>
      </c>
      <c r="B183" s="167">
        <f>B181/B182</f>
        <v>0.4220084022225234</v>
      </c>
      <c r="C183" s="168">
        <f>C181/B182</f>
        <v>0.5779915977774767</v>
      </c>
    </row>
    <row r="184" ht="12.75">
      <c r="A184" s="125"/>
    </row>
    <row r="185" spans="1:3" ht="12.75">
      <c r="A185" s="165"/>
      <c r="B185" s="163" t="s">
        <v>340</v>
      </c>
      <c r="C185" s="164"/>
    </row>
    <row r="186" spans="1:3" ht="12.75">
      <c r="A186" s="165"/>
      <c r="B186" s="82" t="s">
        <v>341</v>
      </c>
      <c r="C186" s="169" t="s">
        <v>342</v>
      </c>
    </row>
    <row r="187" spans="1:3" ht="12.75">
      <c r="A187" s="93" t="s">
        <v>7</v>
      </c>
      <c r="B187" s="102">
        <v>4776</v>
      </c>
      <c r="C187" s="103">
        <v>2053</v>
      </c>
    </row>
    <row r="188" spans="1:3" ht="12.75">
      <c r="A188" s="80" t="s">
        <v>234</v>
      </c>
      <c r="B188" s="110">
        <f>SUM(B187:C187)</f>
        <v>6829</v>
      </c>
      <c r="C188" s="80"/>
    </row>
    <row r="189" spans="1:3" ht="12.75">
      <c r="A189" s="80" t="s">
        <v>244</v>
      </c>
      <c r="B189" s="168">
        <f>B187/B188</f>
        <v>0.699370332405916</v>
      </c>
      <c r="C189" s="170">
        <f>C187/B188</f>
        <v>0.30062966759408405</v>
      </c>
    </row>
    <row r="190" ht="12.75">
      <c r="A190" s="125"/>
    </row>
    <row r="191" spans="1:3" ht="12.75">
      <c r="A191" s="125"/>
      <c r="B191" s="132" t="s">
        <v>343</v>
      </c>
      <c r="C191" s="133"/>
    </row>
    <row r="192" spans="1:3" ht="12.75">
      <c r="A192" s="125"/>
      <c r="B192" s="77" t="s">
        <v>219</v>
      </c>
      <c r="C192" s="81" t="s">
        <v>344</v>
      </c>
    </row>
    <row r="193" spans="1:3" ht="12.75">
      <c r="A193" s="93" t="s">
        <v>7</v>
      </c>
      <c r="B193" s="94">
        <v>804</v>
      </c>
      <c r="C193" s="95">
        <v>861</v>
      </c>
    </row>
    <row r="194" spans="1:3" ht="12.75">
      <c r="A194" s="80" t="s">
        <v>234</v>
      </c>
      <c r="B194" s="121">
        <f>SUM(B193:C193)</f>
        <v>1665</v>
      </c>
      <c r="C194" s="110"/>
    </row>
    <row r="195" spans="1:3" ht="12.75">
      <c r="A195" s="80" t="s">
        <v>244</v>
      </c>
      <c r="B195" s="167">
        <f>B193/B194</f>
        <v>0.4828828828828829</v>
      </c>
      <c r="C195" s="168">
        <f>C193/B194</f>
        <v>0.5171171171171172</v>
      </c>
    </row>
    <row r="196" ht="12.75">
      <c r="A196" s="125"/>
    </row>
    <row r="197" spans="1:3" ht="12.75">
      <c r="A197" s="165"/>
      <c r="B197" s="163" t="s">
        <v>345</v>
      </c>
      <c r="C197" s="164"/>
    </row>
    <row r="198" spans="1:3" ht="12.75">
      <c r="A198" s="165"/>
      <c r="B198" s="82" t="s">
        <v>346</v>
      </c>
      <c r="C198" s="169" t="s">
        <v>347</v>
      </c>
    </row>
    <row r="199" spans="1:3" ht="12.75">
      <c r="A199" s="93" t="s">
        <v>7</v>
      </c>
      <c r="B199" s="102">
        <v>4098</v>
      </c>
      <c r="C199" s="103">
        <v>3567</v>
      </c>
    </row>
    <row r="200" spans="1:3" ht="12.75">
      <c r="A200" s="80" t="s">
        <v>234</v>
      </c>
      <c r="B200" s="110">
        <f>SUM(B199:C199)</f>
        <v>7665</v>
      </c>
      <c r="C200" s="80"/>
    </row>
    <row r="201" spans="1:3" ht="12.75">
      <c r="A201" s="80" t="s">
        <v>244</v>
      </c>
      <c r="B201" s="168">
        <f>B199/B200</f>
        <v>0.5346379647749511</v>
      </c>
      <c r="C201" s="170">
        <f>C199/B200</f>
        <v>0.46536203522504893</v>
      </c>
    </row>
    <row r="202" ht="12.75">
      <c r="A202" s="125"/>
    </row>
    <row r="203" spans="1:3" ht="12.75">
      <c r="A203" s="125"/>
      <c r="B203" s="132" t="s">
        <v>348</v>
      </c>
      <c r="C203" s="133"/>
    </row>
    <row r="204" spans="1:3" ht="12.75">
      <c r="A204" s="125"/>
      <c r="B204" s="82" t="s">
        <v>349</v>
      </c>
      <c r="C204" s="78" t="s">
        <v>350</v>
      </c>
    </row>
    <row r="205" spans="1:3" ht="12.75">
      <c r="A205" s="93" t="s">
        <v>7</v>
      </c>
      <c r="B205" s="102">
        <v>5801</v>
      </c>
      <c r="C205" s="103">
        <v>2062</v>
      </c>
    </row>
    <row r="206" spans="1:3" ht="12.75">
      <c r="A206" s="80" t="s">
        <v>234</v>
      </c>
      <c r="B206" s="110">
        <f>SUM(B205:C205)</f>
        <v>7863</v>
      </c>
      <c r="C206" s="80"/>
    </row>
    <row r="207" spans="1:3" ht="12.75">
      <c r="A207" s="80" t="s">
        <v>244</v>
      </c>
      <c r="B207" s="168">
        <f>B205/B206</f>
        <v>0.7377591250158972</v>
      </c>
      <c r="C207" s="170">
        <f>C205/B206</f>
        <v>0.26224087498410276</v>
      </c>
    </row>
    <row r="208" ht="12.75">
      <c r="A208" s="125"/>
    </row>
    <row r="209" spans="1:3" ht="12.75">
      <c r="A209" s="165"/>
      <c r="B209" s="163" t="s">
        <v>351</v>
      </c>
      <c r="C209" s="164"/>
    </row>
    <row r="210" spans="1:3" ht="12.75">
      <c r="A210" s="165"/>
      <c r="B210" s="82" t="s">
        <v>352</v>
      </c>
      <c r="C210" s="169" t="s">
        <v>353</v>
      </c>
    </row>
    <row r="211" spans="1:3" ht="12.75">
      <c r="A211" s="93" t="s">
        <v>7</v>
      </c>
      <c r="B211" s="102">
        <v>4915</v>
      </c>
      <c r="C211" s="103">
        <v>3069</v>
      </c>
    </row>
    <row r="212" spans="1:3" ht="12.75">
      <c r="A212" s="80" t="s">
        <v>234</v>
      </c>
      <c r="B212" s="110">
        <f>SUM(B211:C211)</f>
        <v>7984</v>
      </c>
      <c r="C212" s="80"/>
    </row>
    <row r="213" spans="1:3" ht="12.75">
      <c r="A213" s="80" t="s">
        <v>244</v>
      </c>
      <c r="B213" s="168">
        <f>B211/B212</f>
        <v>0.6156062124248497</v>
      </c>
      <c r="C213" s="170">
        <f>C211/B212</f>
        <v>0.3843937875751503</v>
      </c>
    </row>
    <row r="214" ht="12.75">
      <c r="A214" s="125"/>
    </row>
    <row r="215" spans="1:3" ht="12.75">
      <c r="A215" s="125"/>
      <c r="B215" s="132" t="s">
        <v>354</v>
      </c>
      <c r="C215" s="133"/>
    </row>
    <row r="216" spans="1:3" ht="12.75">
      <c r="A216" s="125"/>
      <c r="B216" s="82" t="s">
        <v>355</v>
      </c>
      <c r="C216" s="78" t="s">
        <v>356</v>
      </c>
    </row>
    <row r="217" spans="1:3" ht="12.75">
      <c r="A217" s="93" t="s">
        <v>7</v>
      </c>
      <c r="B217" s="102">
        <v>2333</v>
      </c>
      <c r="C217" s="103">
        <v>762</v>
      </c>
    </row>
    <row r="218" spans="1:3" ht="12.75">
      <c r="A218" s="80" t="s">
        <v>234</v>
      </c>
      <c r="B218" s="110">
        <f>SUM(B217:C217)</f>
        <v>3095</v>
      </c>
      <c r="C218" s="80"/>
    </row>
    <row r="219" spans="1:3" ht="12.75">
      <c r="A219" s="80" t="s">
        <v>244</v>
      </c>
      <c r="B219" s="168">
        <f>B217/B218</f>
        <v>0.7537964458804524</v>
      </c>
      <c r="C219" s="170">
        <f>C217/B218</f>
        <v>0.24620355411954767</v>
      </c>
    </row>
    <row r="220" ht="12.75">
      <c r="A220" s="125"/>
    </row>
    <row r="221" spans="1:3" ht="12.75">
      <c r="A221" s="165"/>
      <c r="B221" s="163" t="s">
        <v>357</v>
      </c>
      <c r="C221" s="164"/>
    </row>
    <row r="222" spans="1:3" ht="12.75">
      <c r="A222" s="165"/>
      <c r="B222" s="166" t="s">
        <v>358</v>
      </c>
      <c r="C222" s="81" t="s">
        <v>359</v>
      </c>
    </row>
    <row r="223" spans="1:3" ht="12.75">
      <c r="A223" s="93" t="s">
        <v>7</v>
      </c>
      <c r="B223" s="94">
        <v>1594</v>
      </c>
      <c r="C223" s="95">
        <v>1796</v>
      </c>
    </row>
    <row r="224" spans="1:3" ht="12.75">
      <c r="A224" s="80" t="s">
        <v>234</v>
      </c>
      <c r="B224" s="121">
        <f>SUM(B223:C223)</f>
        <v>3390</v>
      </c>
      <c r="C224" s="110"/>
    </row>
    <row r="225" spans="1:3" ht="12.75">
      <c r="A225" s="80" t="s">
        <v>244</v>
      </c>
      <c r="B225" s="167">
        <f>B223/B224</f>
        <v>0.4702064896755162</v>
      </c>
      <c r="C225" s="168">
        <f>C223/B224</f>
        <v>0.5297935103244837</v>
      </c>
    </row>
    <row r="226" spans="1:2" ht="12.75">
      <c r="A226" s="125"/>
      <c r="B226" s="175"/>
    </row>
    <row r="227" spans="1:3" ht="12.75">
      <c r="A227" s="125"/>
      <c r="B227" s="132" t="s">
        <v>360</v>
      </c>
      <c r="C227" s="133"/>
    </row>
    <row r="228" spans="1:3" ht="12.75">
      <c r="A228" s="125"/>
      <c r="B228" s="77" t="s">
        <v>71</v>
      </c>
      <c r="C228" s="81" t="s">
        <v>361</v>
      </c>
    </row>
    <row r="229" spans="1:3" ht="12.75">
      <c r="A229" s="93" t="s">
        <v>7</v>
      </c>
      <c r="B229" s="94">
        <v>2133</v>
      </c>
      <c r="C229" s="95">
        <v>8251</v>
      </c>
    </row>
    <row r="230" spans="1:3" ht="12.75">
      <c r="A230" s="80" t="s">
        <v>234</v>
      </c>
      <c r="B230" s="121">
        <f>SUM(B229:C229)</f>
        <v>10384</v>
      </c>
      <c r="C230" s="110"/>
    </row>
    <row r="231" spans="1:3" ht="12.75">
      <c r="A231" s="80" t="s">
        <v>244</v>
      </c>
      <c r="B231" s="167">
        <f>B229/B230</f>
        <v>0.20541217257318953</v>
      </c>
      <c r="C231" s="168">
        <f>C229/B230</f>
        <v>0.7945878274268104</v>
      </c>
    </row>
    <row r="232" ht="12.75">
      <c r="A232" s="125"/>
    </row>
    <row r="233" spans="1:3" ht="12.75">
      <c r="A233" s="165"/>
      <c r="B233" s="163" t="s">
        <v>362</v>
      </c>
      <c r="C233" s="164"/>
    </row>
    <row r="234" spans="1:3" ht="12.75">
      <c r="A234" s="165"/>
      <c r="B234" s="82" t="s">
        <v>363</v>
      </c>
      <c r="C234" s="169" t="s">
        <v>85</v>
      </c>
    </row>
    <row r="235" spans="1:3" ht="12.75">
      <c r="A235" s="93" t="s">
        <v>7</v>
      </c>
      <c r="B235" s="102">
        <v>5681</v>
      </c>
      <c r="C235" s="103">
        <v>3644</v>
      </c>
    </row>
    <row r="236" spans="1:3" ht="12.75">
      <c r="A236" s="80" t="s">
        <v>234</v>
      </c>
      <c r="B236" s="110">
        <f>SUM(B235:C235)</f>
        <v>9325</v>
      </c>
      <c r="C236" s="80"/>
    </row>
    <row r="237" spans="1:3" ht="12.75">
      <c r="A237" s="80" t="s">
        <v>244</v>
      </c>
      <c r="B237" s="168">
        <f>B235/B236</f>
        <v>0.6092225201072387</v>
      </c>
      <c r="C237" s="170">
        <f>C235/B236</f>
        <v>0.3907774798927614</v>
      </c>
    </row>
    <row r="238" ht="12.75">
      <c r="A238" s="125"/>
    </row>
    <row r="239" spans="1:3" ht="12.75">
      <c r="A239" s="125"/>
      <c r="B239" s="132" t="s">
        <v>364</v>
      </c>
      <c r="C239" s="133"/>
    </row>
    <row r="240" spans="1:3" ht="12.75">
      <c r="A240" s="125"/>
      <c r="B240" s="82" t="s">
        <v>365</v>
      </c>
      <c r="C240" s="78" t="s">
        <v>366</v>
      </c>
    </row>
    <row r="241" spans="1:3" ht="12.75">
      <c r="A241" s="93" t="s">
        <v>7</v>
      </c>
      <c r="B241" s="102">
        <v>8222</v>
      </c>
      <c r="C241" s="103">
        <v>1948</v>
      </c>
    </row>
    <row r="242" spans="1:3" ht="12.75">
      <c r="A242" s="80" t="s">
        <v>234</v>
      </c>
      <c r="B242" s="110">
        <f>SUM(B241:C241)</f>
        <v>10170</v>
      </c>
      <c r="C242" s="80"/>
    </row>
    <row r="243" spans="1:3" ht="12.75">
      <c r="A243" s="80" t="s">
        <v>244</v>
      </c>
      <c r="B243" s="168">
        <f>B241/B242</f>
        <v>0.8084562438544739</v>
      </c>
      <c r="C243" s="170">
        <f>C241/B242</f>
        <v>0.19154375614552605</v>
      </c>
    </row>
  </sheetData>
  <mergeCells count="40">
    <mergeCell ref="B3:C3"/>
    <mergeCell ref="B9:C9"/>
    <mergeCell ref="B15:C15"/>
    <mergeCell ref="B21:C21"/>
    <mergeCell ref="B27:C27"/>
    <mergeCell ref="B33:D33"/>
    <mergeCell ref="B40:C40"/>
    <mergeCell ref="B46:C46"/>
    <mergeCell ref="B52:C52"/>
    <mergeCell ref="B58:E58"/>
    <mergeCell ref="B65:C65"/>
    <mergeCell ref="B71:C71"/>
    <mergeCell ref="B77:C77"/>
    <mergeCell ref="B83:C83"/>
    <mergeCell ref="B89:C89"/>
    <mergeCell ref="B95:C95"/>
    <mergeCell ref="B101:C101"/>
    <mergeCell ref="B107:C107"/>
    <mergeCell ref="B113:C113"/>
    <mergeCell ref="B119:C119"/>
    <mergeCell ref="B125:C125"/>
    <mergeCell ref="B131:C131"/>
    <mergeCell ref="B137:C137"/>
    <mergeCell ref="B143:C143"/>
    <mergeCell ref="B149:C149"/>
    <mergeCell ref="B155:C155"/>
    <mergeCell ref="B161:C161"/>
    <mergeCell ref="B167:C167"/>
    <mergeCell ref="B173:C173"/>
    <mergeCell ref="B179:C179"/>
    <mergeCell ref="B185:C185"/>
    <mergeCell ref="B191:C191"/>
    <mergeCell ref="B197:C197"/>
    <mergeCell ref="B203:C203"/>
    <mergeCell ref="B209:C209"/>
    <mergeCell ref="B215:C215"/>
    <mergeCell ref="B221:C221"/>
    <mergeCell ref="B227:C227"/>
    <mergeCell ref="B233:C233"/>
    <mergeCell ref="B239:C239"/>
  </mergeCells>
  <printOptions/>
  <pageMargins left="0.75" right="0.75" top="0.5" bottom="0.5" header="0.5" footer="0.5"/>
  <pageSetup fitToHeight="4" horizontalDpi="600" verticalDpi="600" orientation="portrait" paperSize="5" r:id="rId1"/>
  <headerFooter alignWithMargins="0">
    <oddHeader>&amp;LCertified Final Results 6/10/02&amp;C&amp;"Arial,Bold"&amp;12State Executive Committee Tally&amp;RAlabama Republican Party</oddHeader>
    <oddFooter>&amp;C&amp;P of &amp;N</oddFooter>
  </headerFooter>
  <rowBreaks count="3" manualBreakCount="3">
    <brk id="69" max="255" man="1"/>
    <brk id="135" max="255" man="1"/>
    <brk id="2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Myra Miller</dc:creator>
  <cp:keywords/>
  <dc:description/>
  <cp:lastModifiedBy>Elections Division</cp:lastModifiedBy>
  <cp:lastPrinted>2002-06-10T15:04:11Z</cp:lastPrinted>
  <dcterms:created xsi:type="dcterms:W3CDTF">2002-05-24T19:36:38Z</dcterms:created>
  <dcterms:modified xsi:type="dcterms:W3CDTF">2002-06-10T19:55:27Z</dcterms:modified>
  <cp:category/>
  <cp:version/>
  <cp:contentType/>
  <cp:contentStatus/>
</cp:coreProperties>
</file>